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updateLinks="always" codeName="ThisWorkbook" defaultThemeVersion="124226"/>
  <mc:AlternateContent xmlns:mc="http://schemas.openxmlformats.org/markup-compatibility/2006">
    <mc:Choice Requires="x15">
      <x15ac:absPath xmlns:x15ac="http://schemas.microsoft.com/office/spreadsheetml/2010/11/ac" url="https://d.docs.live.net/6bbfd18f6ec07597/MASTERS/Year 1 SEMESTER 2/WEBSITE/"/>
    </mc:Choice>
  </mc:AlternateContent>
  <xr:revisionPtr revIDLastSave="0" documentId="8_{5A9BF23A-37A2-45F5-934A-4C26B5EAF629}" xr6:coauthVersionLast="47" xr6:coauthVersionMax="47" xr10:uidLastSave="{00000000-0000-0000-0000-000000000000}"/>
  <bookViews>
    <workbookView xWindow="1515" yWindow="1515" windowWidth="21600" windowHeight="11175" tabRatio="858" activeTab="6" xr2:uid="{00000000-000D-0000-FFFF-FFFF00000000}"/>
  </bookViews>
  <sheets>
    <sheet name="Cover sheet" sheetId="2" r:id="rId1"/>
    <sheet name="Actions" sheetId="10" r:id="rId2"/>
    <sheet name="Weekly Summary" sheetId="12" state="hidden" r:id="rId3"/>
    <sheet name="Board Actions" sheetId="15" state="hidden" r:id="rId4"/>
    <sheet name="Board Mtg Summary" sheetId="13" state="hidden" r:id="rId5"/>
    <sheet name="Risk Register" sheetId="1" r:id="rId6"/>
    <sheet name="Issues log" sheetId="4" r:id="rId7"/>
    <sheet name="Change log" sheetId="5" r:id="rId8"/>
    <sheet name="Decision log" sheetId="6" r:id="rId9"/>
    <sheet name="Lessons Learned Log" sheetId="16" r:id="rId10"/>
    <sheet name="Assumptions" sheetId="17" r:id="rId11"/>
    <sheet name="Dependencies" sheetId="18" r:id="rId12"/>
    <sheet name="Defects and Off-spec Log" sheetId="9" state="hidden" r:id="rId13"/>
    <sheet name="Instructions" sheetId="3"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dmc2" localSheetId="3">#REF!</definedName>
    <definedName name="_dmc2" localSheetId="4">#REF!</definedName>
    <definedName name="_dmc2" localSheetId="9">#REF!</definedName>
    <definedName name="_dmc2">#REF!</definedName>
    <definedName name="_Fill" localSheetId="3" hidden="1">#REF!</definedName>
    <definedName name="_Fill" localSheetId="4" hidden="1">#REF!</definedName>
    <definedName name="_Fill" hidden="1">#REF!</definedName>
    <definedName name="_xlnm._FilterDatabase" localSheetId="1" hidden="1">Actions!$A$9:$K$109</definedName>
    <definedName name="_xlnm._FilterDatabase" localSheetId="3" hidden="1">'Board Actions'!$A$8:$K$108</definedName>
    <definedName name="_xlnm._FilterDatabase" localSheetId="4" hidden="1">'Board Mtg Summary'!$A$8:$I$107</definedName>
    <definedName name="_xlnm._FilterDatabase" localSheetId="7" hidden="1">'Change log'!$A$9:$AI$10</definedName>
    <definedName name="_xlnm._FilterDatabase" localSheetId="8" hidden="1">'Decision log'!$A$8:$S$9</definedName>
    <definedName name="_xlnm._FilterDatabase" localSheetId="12" hidden="1">'Defects and Off-spec Log'!$A$2:$Q$10</definedName>
    <definedName name="_xlnm._FilterDatabase" localSheetId="6" hidden="1">'Issues log'!$A$8:$Z$10</definedName>
    <definedName name="_xlnm._FilterDatabase" localSheetId="5" hidden="1">'Risk Register'!$A$10:$BE$14</definedName>
    <definedName name="_xlnm._FilterDatabase" localSheetId="2" hidden="1">'Weekly Summary'!$A$8:$I$107</definedName>
    <definedName name="_Key1" localSheetId="3" hidden="1">#REF!</definedName>
    <definedName name="_Key1" localSheetId="4" hidden="1">#REF!</definedName>
    <definedName name="_Key1" hidden="1">#REF!</definedName>
    <definedName name="_Key2" localSheetId="3" hidden="1">#REF!</definedName>
    <definedName name="_Key2" localSheetId="4" hidden="1">#REF!</definedName>
    <definedName name="_Key2" hidden="1">#REF!</definedName>
    <definedName name="_Order1" hidden="1">255</definedName>
    <definedName name="_Order2" hidden="1">255</definedName>
    <definedName name="_web3">[1]SOHO!$M$103</definedName>
    <definedName name="_ZZ9">'Defects and Off-spec Log'!$GU$10</definedName>
    <definedName name="a" localSheetId="9">'[2]ProductCo Lines Output'!$A$1:$L$29</definedName>
    <definedName name="a">'[2]ProductCo Lines Output'!$A$1:$L$29</definedName>
    <definedName name="aa" localSheetId="4" hidden="1">{"ProductCo PSTN Lines",#N/A,FALSE,"ProductCo Lines Output"}</definedName>
    <definedName name="aa" localSheetId="9" hidden="1">{"ProductCo PSTN Lines",#N/A,FALSE,"ProductCo Lines Output"}</definedName>
    <definedName name="aa" localSheetId="2" hidden="1">{"ProductCo PSTN Lines",#N/A,FALSE,"ProductCo Lines Output"}</definedName>
    <definedName name="aa" hidden="1">{"ProductCo PSTN Lines",#N/A,FALSE,"ProductCo Lines Output"}</definedName>
    <definedName name="agdump" localSheetId="3">#REF!</definedName>
    <definedName name="agdump" localSheetId="4">#REF!</definedName>
    <definedName name="agdump">#REF!</definedName>
    <definedName name="agedump" localSheetId="3">#REF!</definedName>
    <definedName name="agedump" localSheetId="4">#REF!</definedName>
    <definedName name="agedump">#REF!</definedName>
    <definedName name="agencydump" localSheetId="3">#REF!</definedName>
    <definedName name="agencydump" localSheetId="4">#REF!</definedName>
    <definedName name="agencydump">#REF!</definedName>
    <definedName name="AGENCYLY" localSheetId="3">#REF!</definedName>
    <definedName name="AGENCYLY" localSheetId="4">#REF!</definedName>
    <definedName name="AGENCYLY">#REF!</definedName>
    <definedName name="AGENCYPLAN" localSheetId="3">#REF!</definedName>
    <definedName name="AGENCYPLAN" localSheetId="4">#REF!</definedName>
    <definedName name="AGENCYPLAN">#REF!</definedName>
    <definedName name="ALLDATA">[3]RAWDATA!$A$1:$BY$5839</definedName>
    <definedName name="base" localSheetId="9">'[4]Q1 Forecast'!$A$7</definedName>
    <definedName name="base">'[4]Q1 Forecast'!$A$7</definedName>
    <definedName name="bb" localSheetId="4" hidden="1">{"ProductCo PSTN Lines",#N/A,FALSE,"ProductCo Lines Output"}</definedName>
    <definedName name="bb" localSheetId="9" hidden="1">{"ProductCo PSTN Lines",#N/A,FALSE,"ProductCo Lines Output"}</definedName>
    <definedName name="bb" localSheetId="2" hidden="1">{"ProductCo PSTN Lines",#N/A,FALSE,"ProductCo Lines Output"}</definedName>
    <definedName name="bb" hidden="1">{"ProductCo PSTN Lines",#N/A,FALSE,"ProductCo Lines Output"}</definedName>
    <definedName name="blankrow" localSheetId="12">'Defects and Off-spec Log'!$A$61:$W$61</definedName>
    <definedName name="blankrow">'Decision log'!#REF!</definedName>
    <definedName name="Bottom1">'Risk Register'!$A$33</definedName>
    <definedName name="Bottom2">'Issues log'!$A$32</definedName>
    <definedName name="Bottom3">'Change log'!$A$34</definedName>
    <definedName name="Bottom4" localSheetId="12">'Defects and Off-spec Log'!$A$42</definedName>
    <definedName name="Bottom4">'Decision log'!$A$39</definedName>
    <definedName name="Bottom5" localSheetId="9">'Lessons Learned Log'!$A$28</definedName>
    <definedName name="Bottom5">#REF!</definedName>
    <definedName name="Bottom6" localSheetId="3">'Board Actions'!$A$406</definedName>
    <definedName name="Bottom6">Actions!$A$407</definedName>
    <definedName name="Bottom7">#REF!</definedName>
    <definedName name="buseventcost" localSheetId="3">#REF!</definedName>
    <definedName name="buseventcost" localSheetId="4">#REF!</definedName>
    <definedName name="buseventcost">#REF!</definedName>
    <definedName name="CalcAgencyPrice" localSheetId="3">#REF!</definedName>
    <definedName name="CalcAgencyPrice" localSheetId="4">#REF!</definedName>
    <definedName name="CalcAgencyPrice">#REF!</definedName>
    <definedName name="call_minder">[5]SOHO!$U$213</definedName>
    <definedName name="cc" localSheetId="4" hidden="1">{"ProductCo PSTN Lines",#N/A,FALSE,"ProductCo Lines Output"}</definedName>
    <definedName name="cc" localSheetId="9" hidden="1">{"ProductCo PSTN Lines",#N/A,FALSE,"ProductCo Lines Output"}</definedName>
    <definedName name="cc" localSheetId="2" hidden="1">{"ProductCo PSTN Lines",#N/A,FALSE,"ProductCo Lines Output"}</definedName>
    <definedName name="cc" hidden="1">{"ProductCo PSTN Lines",#N/A,FALSE,"ProductCo Lines Output"}</definedName>
    <definedName name="cfd" localSheetId="4" hidden="1">{"ProductCo PSTN Lines",#N/A,FALSE,"ProductCo Lines Output"}</definedName>
    <definedName name="cfd" localSheetId="9" hidden="1">{"ProductCo PSTN Lines",#N/A,FALSE,"ProductCo Lines Output"}</definedName>
    <definedName name="cfd" localSheetId="2" hidden="1">{"ProductCo PSTN Lines",#N/A,FALSE,"ProductCo Lines Output"}</definedName>
    <definedName name="cfd" hidden="1">{"ProductCo PSTN Lines",#N/A,FALSE,"ProductCo Lines Output"}</definedName>
    <definedName name="channel" localSheetId="9">'[6]ProductCo Tot Calls Output'!$AC$1:$AH$19</definedName>
    <definedName name="channel">'[6]ProductCo Tot Calls Output'!$AC$1:$AH$19</definedName>
    <definedName name="ClosedValue">'[7]04_Configuration'!$H$8</definedName>
    <definedName name="cMIDF" localSheetId="3">OFFSET(#REF!,1,0,#REF!,1)</definedName>
    <definedName name="cMIDF" localSheetId="4">OFFSET(#REF!,1,0,#REF!,1)</definedName>
    <definedName name="cMIDF" localSheetId="2">OFFSET(#REF!,1,0,#REF!,1)</definedName>
    <definedName name="cMIDF">OFFSET(#REF!,1,0,#REF!,1)</definedName>
    <definedName name="cMIDO" localSheetId="3">OFFSET(#REF!,1,0,#REF!,1)</definedName>
    <definedName name="cMIDO" localSheetId="4">OFFSET(#REF!,1,0,#REF!,1)</definedName>
    <definedName name="cMIDO" localSheetId="2">OFFSET(#REF!,1,0,#REF!,1)</definedName>
    <definedName name="cMIDO">OFFSET(#REF!,1,0,#REF!,1)</definedName>
    <definedName name="CMS" localSheetId="3">#REF!</definedName>
    <definedName name="CMS" localSheetId="4">#REF!</definedName>
    <definedName name="CMS" localSheetId="2">#REF!</definedName>
    <definedName name="CMS">#REF!</definedName>
    <definedName name="CMStwo" localSheetId="3">#REF!</definedName>
    <definedName name="CMStwo">#REF!</definedName>
    <definedName name="Commission" localSheetId="3">#REF!</definedName>
    <definedName name="Commission" localSheetId="4">#REF!</definedName>
    <definedName name="Commission">#REF!</definedName>
    <definedName name="cont" localSheetId="3">#REF!</definedName>
    <definedName name="cont" localSheetId="4">#REF!</definedName>
    <definedName name="cont" localSheetId="2">#REF!</definedName>
    <definedName name="cont">#REF!</definedName>
    <definedName name="cost" localSheetId="3">'[5]Q3 Costs'!#REF!</definedName>
    <definedName name="cost" localSheetId="4">'[5]Q3 Costs'!#REF!</definedName>
    <definedName name="cost" localSheetId="2">'[5]Q3 Costs'!#REF!</definedName>
    <definedName name="cost">'[5]Q3 Costs'!#REF!</definedName>
    <definedName name="costtwo" localSheetId="3">'[5]Q3 Costs'!#REF!</definedName>
    <definedName name="costtwo">'[5]Q3 Costs'!#REF!</definedName>
    <definedName name="coupon">'[5]Q3 Costs'!$AD$47</definedName>
    <definedName name="CQH" localSheetId="9">'[8]Sat 3 Mar'!$B$2</definedName>
    <definedName name="CQH">'[8]Sat 3 Mar'!$B$2</definedName>
    <definedName name="_xlnm.Criteria" localSheetId="1">Actions!$E$9</definedName>
    <definedName name="_xlnm.Criteria" localSheetId="3">'Board Actions'!$E$8</definedName>
    <definedName name="CRPrintRange" localSheetId="3">#REF!</definedName>
    <definedName name="CRPrintRange" localSheetId="4">#REF!</definedName>
    <definedName name="CRPrintRange" localSheetId="2">#REF!</definedName>
    <definedName name="CRPrintRange">#REF!</definedName>
    <definedName name="CRPrintRangetwo" localSheetId="3">#REF!</definedName>
    <definedName name="CRPrintRangetwo">#REF!</definedName>
    <definedName name="d" localSheetId="3">'[5]Q3 Costs'!#REF!</definedName>
    <definedName name="d" localSheetId="4">'[5]Q3 Costs'!#REF!</definedName>
    <definedName name="d" localSheetId="2">'[5]Q3 Costs'!#REF!</definedName>
    <definedName name="d">'[5]Q3 Costs'!#REF!</definedName>
    <definedName name="DaRWk1" localSheetId="3">#REF!</definedName>
    <definedName name="DaRWk1" localSheetId="4">#REF!</definedName>
    <definedName name="DaRWk1" localSheetId="9">#REF!</definedName>
    <definedName name="DaRWk1">#REF!</definedName>
    <definedName name="DaRWk10" localSheetId="3">#REF!</definedName>
    <definedName name="DaRWk10" localSheetId="4">#REF!</definedName>
    <definedName name="DaRWk10">#REF!</definedName>
    <definedName name="DaRWk11" localSheetId="3">#REF!</definedName>
    <definedName name="DaRWk11" localSheetId="4">#REF!</definedName>
    <definedName name="DaRWk11">#REF!</definedName>
    <definedName name="DaRWk12" localSheetId="3">#REF!</definedName>
    <definedName name="DaRWk12" localSheetId="4">#REF!</definedName>
    <definedName name="DaRWk12">#REF!</definedName>
    <definedName name="DaRWk2" localSheetId="3">#REF!</definedName>
    <definedName name="DaRWk2" localSheetId="4">#REF!</definedName>
    <definedName name="DaRWk2">#REF!</definedName>
    <definedName name="DaRWk3" localSheetId="3">#REF!</definedName>
    <definedName name="DaRWk3" localSheetId="4">#REF!</definedName>
    <definedName name="DaRWk3">#REF!</definedName>
    <definedName name="DaRWk4" localSheetId="3">#REF!</definedName>
    <definedName name="DaRWk4" localSheetId="4">#REF!</definedName>
    <definedName name="DaRWk4">#REF!</definedName>
    <definedName name="DaRWk5" localSheetId="3">#REF!</definedName>
    <definedName name="DaRWk5" localSheetId="4">#REF!</definedName>
    <definedName name="DaRWk5">#REF!</definedName>
    <definedName name="DaRWk6" localSheetId="3">#REF!</definedName>
    <definedName name="DaRWk6" localSheetId="4">#REF!</definedName>
    <definedName name="DaRWk6">#REF!</definedName>
    <definedName name="DaRWk8" localSheetId="3">#REF!</definedName>
    <definedName name="DaRWk8" localSheetId="4">#REF!</definedName>
    <definedName name="DaRWk8">#REF!</definedName>
    <definedName name="DaRwk9" localSheetId="3">#REF!</definedName>
    <definedName name="DaRwk9" localSheetId="4">#REF!</definedName>
    <definedName name="DaRwk9">#REF!</definedName>
    <definedName name="DaWk7" localSheetId="3">#REF!</definedName>
    <definedName name="DaWk7" localSheetId="4">#REF!</definedName>
    <definedName name="DaWk7">#REF!</definedName>
    <definedName name="dbrwk1" localSheetId="3">#REF!</definedName>
    <definedName name="dbrwk1" localSheetId="4">#REF!</definedName>
    <definedName name="dbrwk1">#REF!</definedName>
    <definedName name="dbrwk10" localSheetId="3">#REF!</definedName>
    <definedName name="dbrwk10" localSheetId="4">#REF!</definedName>
    <definedName name="dbrwk10">#REF!</definedName>
    <definedName name="dbrwk11" localSheetId="3">#REF!</definedName>
    <definedName name="dbrwk11" localSheetId="4">#REF!</definedName>
    <definedName name="dbrwk11">#REF!</definedName>
    <definedName name="dbrwk12" localSheetId="3">#REF!</definedName>
    <definedName name="dbrwk12" localSheetId="4">#REF!</definedName>
    <definedName name="dbrwk12">#REF!</definedName>
    <definedName name="dbrwk2" localSheetId="3">#REF!</definedName>
    <definedName name="dbrwk2" localSheetId="4">#REF!</definedName>
    <definedName name="dbrwk2">#REF!</definedName>
    <definedName name="dbrwk3" localSheetId="3">#REF!</definedName>
    <definedName name="dbrwk3" localSheetId="4">#REF!</definedName>
    <definedName name="dbrwk3">#REF!</definedName>
    <definedName name="dbrwk4" localSheetId="3">#REF!</definedName>
    <definedName name="dbrwk4" localSheetId="4">#REF!</definedName>
    <definedName name="dbrwk4">#REF!</definedName>
    <definedName name="dbrwk5" localSheetId="3">#REF!</definedName>
    <definedName name="dbrwk5" localSheetId="4">#REF!</definedName>
    <definedName name="dbrwk5">#REF!</definedName>
    <definedName name="dbrwk6" localSheetId="3">#REF!</definedName>
    <definedName name="dbrwk6" localSheetId="4">#REF!</definedName>
    <definedName name="dbrwk6">#REF!</definedName>
    <definedName name="dbrwk7" localSheetId="3">#REF!</definedName>
    <definedName name="dbrwk7" localSheetId="4">#REF!</definedName>
    <definedName name="dbrwk7">#REF!</definedName>
    <definedName name="dbrwk8" localSheetId="3">#REF!</definedName>
    <definedName name="dbrwk8" localSheetId="4">#REF!</definedName>
    <definedName name="dbrwk8">#REF!</definedName>
    <definedName name="dbrwk9" localSheetId="3">#REF!</definedName>
    <definedName name="dbrwk9" localSheetId="4">#REF!</definedName>
    <definedName name="dbrwk9">#REF!</definedName>
    <definedName name="dcrwk1" localSheetId="3">#REF!</definedName>
    <definedName name="dcrwk1" localSheetId="4">#REF!</definedName>
    <definedName name="dcrwk1">#REF!</definedName>
    <definedName name="dcrwk10" localSheetId="3">#REF!</definedName>
    <definedName name="dcrwk10" localSheetId="4">#REF!</definedName>
    <definedName name="dcrwk10">#REF!</definedName>
    <definedName name="dcrwk11" localSheetId="3">#REF!</definedName>
    <definedName name="dcrwk11" localSheetId="4">#REF!</definedName>
    <definedName name="dcrwk11">#REF!</definedName>
    <definedName name="dcrwk12" localSheetId="3">#REF!</definedName>
    <definedName name="dcrwk12" localSheetId="4">#REF!</definedName>
    <definedName name="dcrwk12">#REF!</definedName>
    <definedName name="dcrwk2" localSheetId="3">#REF!</definedName>
    <definedName name="dcrwk2" localSheetId="4">#REF!</definedName>
    <definedName name="dcrwk2">#REF!</definedName>
    <definedName name="dcrwk3" localSheetId="3">#REF!</definedName>
    <definedName name="dcrwk3" localSheetId="4">#REF!</definedName>
    <definedName name="dcrwk3">#REF!</definedName>
    <definedName name="dcrwk4" localSheetId="3">#REF!</definedName>
    <definedName name="dcrwk4" localSheetId="4">#REF!</definedName>
    <definedName name="dcrwk4">#REF!</definedName>
    <definedName name="dcrwk5" localSheetId="3">#REF!</definedName>
    <definedName name="dcrwk5" localSheetId="4">#REF!</definedName>
    <definedName name="dcrwk5">#REF!</definedName>
    <definedName name="dcrwk6" localSheetId="3">#REF!</definedName>
    <definedName name="dcrwk6" localSheetId="4">#REF!</definedName>
    <definedName name="dcrwk6">#REF!</definedName>
    <definedName name="dcrwk7" localSheetId="3">#REF!</definedName>
    <definedName name="dcrwk7" localSheetId="4">#REF!</definedName>
    <definedName name="dcrwk7">#REF!</definedName>
    <definedName name="dcrwk8" localSheetId="3">#REF!</definedName>
    <definedName name="dcrwk8" localSheetId="4">#REF!</definedName>
    <definedName name="dcrwk8">#REF!</definedName>
    <definedName name="dcrwk9" localSheetId="3">#REF!</definedName>
    <definedName name="dcrwk9" localSheetId="4">#REF!</definedName>
    <definedName name="dcrwk9">#REF!</definedName>
    <definedName name="dd" localSheetId="4" hidden="1">{"ProductCo PSTN Lines",#N/A,FALSE,"ProductCo Lines Output"}</definedName>
    <definedName name="dd" localSheetId="9" hidden="1">{"ProductCo PSTN Lines",#N/A,FALSE,"ProductCo Lines Output"}</definedName>
    <definedName name="dd" localSheetId="2" hidden="1">{"ProductCo PSTN Lines",#N/A,FALSE,"ProductCo Lines Output"}</definedName>
    <definedName name="dd" hidden="1">{"ProductCo PSTN Lines",#N/A,FALSE,"ProductCo Lines Output"}</definedName>
    <definedName name="DelDC" localSheetId="3">#REF!</definedName>
    <definedName name="DelDC" localSheetId="4">#REF!</definedName>
    <definedName name="DelDC">#REF!</definedName>
    <definedName name="DelDm" localSheetId="3">#REF!</definedName>
    <definedName name="DelDm" localSheetId="4">#REF!</definedName>
    <definedName name="DelDm">#REF!</definedName>
    <definedName name="Delivery" localSheetId="3">#REF!</definedName>
    <definedName name="Delivery" localSheetId="4">#REF!</definedName>
    <definedName name="Delivery">#REF!</definedName>
    <definedName name="DelType" localSheetId="3">#REF!</definedName>
    <definedName name="DelType" localSheetId="4">#REF!</definedName>
    <definedName name="DelType">#REF!</definedName>
    <definedName name="deptLookup" localSheetId="3">#REF!</definedName>
    <definedName name="deptLookup" localSheetId="4">#REF!</definedName>
    <definedName name="deptLookup">#REF!</definedName>
    <definedName name="Division_names">[9]data!$A$4:$A$15</definedName>
    <definedName name="dmc" localSheetId="3">#REF!</definedName>
    <definedName name="dmc" localSheetId="4">#REF!</definedName>
    <definedName name="dmc" localSheetId="9">#REF!</definedName>
    <definedName name="dmc">#REF!</definedName>
    <definedName name="drivers" localSheetId="9">'[4]Q1 Forecast'!$A$16</definedName>
    <definedName name="drivers">'[4]Q1 Forecast'!$A$16</definedName>
    <definedName name="dtwo" localSheetId="3">'[5]Q3 Costs'!#REF!</definedName>
    <definedName name="dtwo">'[5]Q3 Costs'!#REF!</definedName>
    <definedName name="dumppr" localSheetId="3">#REF!</definedName>
    <definedName name="dumppr" localSheetId="4">#REF!</definedName>
    <definedName name="dumppr" localSheetId="9">#REF!</definedName>
    <definedName name="dumppr">#REF!</definedName>
    <definedName name="ee" localSheetId="4" hidden="1">{"ProductCo PSTN Lines",#N/A,FALSE,"ProductCo Lines Output"}</definedName>
    <definedName name="ee" localSheetId="9" hidden="1">{"ProductCo PSTN Lines",#N/A,FALSE,"ProductCo Lines Output"}</definedName>
    <definedName name="ee" localSheetId="2" hidden="1">{"ProductCo PSTN Lines",#N/A,FALSE,"ProductCo Lines Output"}</definedName>
    <definedName name="ee" hidden="1">{"ProductCo PSTN Lines",#N/A,FALSE,"ProductCo Lines Output"}</definedName>
    <definedName name="_xlnm.Extract" localSheetId="1">Actions!#REF!</definedName>
    <definedName name="_xlnm.Extract" localSheetId="3">'Board Actions'!#REF!</definedName>
    <definedName name="FF" localSheetId="4" hidden="1">{"ProductCo PSTN Lines",#N/A,FALSE,"ProductCo Lines Output"}</definedName>
    <definedName name="FF" localSheetId="9" hidden="1">{"ProductCo PSTN Lines",#N/A,FALSE,"ProductCo Lines Output"}</definedName>
    <definedName name="FF" localSheetId="2" hidden="1">{"ProductCo PSTN Lines",#N/A,FALSE,"ProductCo Lines Output"}</definedName>
    <definedName name="FF" hidden="1">{"ProductCo PSTN Lines",#N/A,FALSE,"ProductCo Lines Output"}</definedName>
    <definedName name="FinancialImpact" localSheetId="7">'Change log'!$G$9:$G$34</definedName>
    <definedName name="FinancialImpact" localSheetId="8">'Decision log'!#REF!</definedName>
    <definedName name="FinancialImpact" localSheetId="12">'Defects and Off-spec Log'!#REF!</definedName>
    <definedName name="FinancialImpact" localSheetId="6">'Issues log'!$I$8:$I$32</definedName>
    <definedName name="FinancialImpact" localSheetId="9">'[10]Risk Register'!$Q$8:$Q$48</definedName>
    <definedName name="FinancialImpact">'Risk Register'!$R$10:$R$33</definedName>
    <definedName name="gg" localSheetId="4" hidden="1">{"ProductCo PSTN Lines",#N/A,FALSE,"ProductCo Lines Output"}</definedName>
    <definedName name="gg" localSheetId="9" hidden="1">{"ProductCo PSTN Lines",#N/A,FALSE,"ProductCo Lines Output"}</definedName>
    <definedName name="gg" localSheetId="2" hidden="1">{"ProductCo PSTN Lines",#N/A,FALSE,"ProductCo Lines Output"}</definedName>
    <definedName name="gg" hidden="1">{"ProductCo PSTN Lines",#N/A,FALSE,"ProductCo Lines Output"}</definedName>
    <definedName name="GrphActSales" localSheetId="3">#REF!</definedName>
    <definedName name="GrphActSales" localSheetId="4">#REF!</definedName>
    <definedName name="GrphActSales">#REF!</definedName>
    <definedName name="GrphActStk" localSheetId="3">#REF!</definedName>
    <definedName name="GrphActStk" localSheetId="4">#REF!</definedName>
    <definedName name="GrphActStk">#REF!</definedName>
    <definedName name="GrphPlanSales" localSheetId="3">#REF!</definedName>
    <definedName name="GrphPlanSales" localSheetId="4">#REF!</definedName>
    <definedName name="GrphPlanSales">#REF!</definedName>
    <definedName name="GrphTgtStk" localSheetId="3">#REF!</definedName>
    <definedName name="GrphTgtStk" localSheetId="4">#REF!</definedName>
    <definedName name="GrphTgtStk">#REF!</definedName>
    <definedName name="gs" localSheetId="3">#REF!</definedName>
    <definedName name="gs" localSheetId="4">#REF!</definedName>
    <definedName name="gs">#REF!</definedName>
    <definedName name="gseventcost" localSheetId="3">#REF!</definedName>
    <definedName name="gseventcost" localSheetId="4">#REF!</definedName>
    <definedName name="gseventcost">#REF!</definedName>
    <definedName name="here" localSheetId="4" hidden="1">{"ProductCo PSTN Lines",#N/A,FALSE,"ProductCo Lines Output"}</definedName>
    <definedName name="here" localSheetId="9" hidden="1">{"ProductCo PSTN Lines",#N/A,FALSE,"ProductCo Lines Output"}</definedName>
    <definedName name="here" localSheetId="2" hidden="1">{"ProductCo PSTN Lines",#N/A,FALSE,"ProductCo Lines Output"}</definedName>
    <definedName name="here" hidden="1">{"ProductCo PSTN Lines",#N/A,FALSE,"ProductCo Lines Output"}</definedName>
    <definedName name="hh" localSheetId="4" hidden="1">{"ProductCo PSTN Lines",#N/A,FALSE,"ProductCo Lines Output"}</definedName>
    <definedName name="hh" localSheetId="9" hidden="1">{"ProductCo PSTN Lines",#N/A,FALSE,"ProductCo Lines Output"}</definedName>
    <definedName name="hh" localSheetId="2" hidden="1">{"ProductCo PSTN Lines",#N/A,FALSE,"ProductCo Lines Output"}</definedName>
    <definedName name="hh" hidden="1">{"ProductCo PSTN Lines",#N/A,FALSE,"ProductCo Lines Output"}</definedName>
    <definedName name="hwatl">'[11]Base Split'!$C$7</definedName>
    <definedName name="hwbuspsr" localSheetId="3">#REF!</definedName>
    <definedName name="hwbuspsr" localSheetId="4">#REF!</definedName>
    <definedName name="hwbuspsr" localSheetId="9">#REF!</definedName>
    <definedName name="hwbuspsr">#REF!</definedName>
    <definedName name="hwhibus" localSheetId="3">#REF!</definedName>
    <definedName name="hwhibus" localSheetId="4">#REF!</definedName>
    <definedName name="hwhibus">#REF!</definedName>
    <definedName name="hwhires" localSheetId="3">#REF!</definedName>
    <definedName name="hwhires" localSheetId="4">#REF!</definedName>
    <definedName name="hwhires">#REF!</definedName>
    <definedName name="hwlobus" localSheetId="3">#REF!</definedName>
    <definedName name="hwlobus" localSheetId="4">#REF!</definedName>
    <definedName name="hwlobus">#REF!</definedName>
    <definedName name="hwlores" localSheetId="3">#REF!</definedName>
    <definedName name="hwlores" localSheetId="4">#REF!</definedName>
    <definedName name="hwlores">#REF!</definedName>
    <definedName name="hwrespsr" localSheetId="3">#REF!</definedName>
    <definedName name="hwrespsr" localSheetId="4">#REF!</definedName>
    <definedName name="hwrespsr">#REF!</definedName>
    <definedName name="IB" localSheetId="9">'[4]Q1 Forecast'!$A$49</definedName>
    <definedName name="IB">'[4]Q1 Forecast'!$A$49</definedName>
    <definedName name="IBDMC" localSheetId="9">'[4]Q1 Forecast'!$A$50</definedName>
    <definedName name="IBDMC">'[4]Q1 Forecast'!$A$50</definedName>
    <definedName name="IBS" localSheetId="9">'[4]Q1 Forecast'!$A$51</definedName>
    <definedName name="IBS">'[4]Q1 Forecast'!$A$51</definedName>
    <definedName name="ibsave" localSheetId="3">#REF!</definedName>
    <definedName name="ibsave" localSheetId="4">#REF!</definedName>
    <definedName name="ibsave" localSheetId="2">#REF!</definedName>
    <definedName name="ibsave">#REF!</definedName>
    <definedName name="ibsavetwo" localSheetId="3">#REF!</definedName>
    <definedName name="ibsavetwo">#REF!</definedName>
    <definedName name="IELWSALES" localSheetId="3">#REF!</definedName>
    <definedName name="IELWSALES" localSheetId="4">#REF!</definedName>
    <definedName name="IELWSALES">#REF!</definedName>
    <definedName name="IELYSALES" localSheetId="3">#REF!</definedName>
    <definedName name="IELYSALES" localSheetId="4">#REF!</definedName>
    <definedName name="IELYSALES">#REF!</definedName>
    <definedName name="IEPLANSALES" localSheetId="3">#REF!</definedName>
    <definedName name="IEPLANSALES" localSheetId="4">#REF!</definedName>
    <definedName name="IEPLANSALES">#REF!</definedName>
    <definedName name="IESP" localSheetId="3">#REF!</definedName>
    <definedName name="IESP" localSheetId="4">#REF!</definedName>
    <definedName name="IESP">#REF!</definedName>
    <definedName name="ii" localSheetId="4" hidden="1">{"ProductCo PSTN Lines",#N/A,FALSE,"ProductCo Lines Output"}</definedName>
    <definedName name="ii" localSheetId="9" hidden="1">{"ProductCo PSTN Lines",#N/A,FALSE,"ProductCo Lines Output"}</definedName>
    <definedName name="ii" localSheetId="2" hidden="1">{"ProductCo PSTN Lines",#N/A,FALSE,"ProductCo Lines Output"}</definedName>
    <definedName name="ii" hidden="1">{"ProductCo PSTN Lines",#N/A,FALSE,"ProductCo Lines Output"}</definedName>
    <definedName name="IntFreeCred" localSheetId="3">#REF!</definedName>
    <definedName name="IntFreeCred" localSheetId="4">#REF!</definedName>
    <definedName name="IntFreeCred">#REF!</definedName>
    <definedName name="IssueStatus" localSheetId="3">'[12]Help Me'!#REF!</definedName>
    <definedName name="IssueStatus" localSheetId="4">'[12]Help Me'!#REF!</definedName>
    <definedName name="IssueStatus" localSheetId="2">'[12]Help Me'!#REF!</definedName>
    <definedName name="IssueStatus">'[12]Help Me'!#REF!</definedName>
    <definedName name="IssueStatustwo" localSheetId="3">'[12]Help Me'!#REF!</definedName>
    <definedName name="IssueStatustwo">'[12]Help Me'!#REF!</definedName>
    <definedName name="ItemType">'[7]04_Configuration'!$G$7:$G$8</definedName>
    <definedName name="jj" localSheetId="4" hidden="1">{"ProductCo PSTN Lines",#N/A,FALSE,"ProductCo Lines Output"}</definedName>
    <definedName name="jj" localSheetId="9" hidden="1">{"ProductCo PSTN Lines",#N/A,FALSE,"ProductCo Lines Output"}</definedName>
    <definedName name="jj" localSheetId="2" hidden="1">{"ProductCo PSTN Lines",#N/A,FALSE,"ProductCo Lines Output"}</definedName>
    <definedName name="jj" hidden="1">{"ProductCo PSTN Lines",#N/A,FALSE,"ProductCo Lines Output"}</definedName>
    <definedName name="kk" localSheetId="4" hidden="1">{"ProductCo PSTN Lines",#N/A,FALSE,"ProductCo Lines Output"}</definedName>
    <definedName name="kk" localSheetId="9" hidden="1">{"ProductCo PSTN Lines",#N/A,FALSE,"ProductCo Lines Output"}</definedName>
    <definedName name="kk" localSheetId="2" hidden="1">{"ProductCo PSTN Lines",#N/A,FALSE,"ProductCo Lines Output"}</definedName>
    <definedName name="kk" hidden="1">{"ProductCo PSTN Lines",#N/A,FALSE,"ProductCo Lines Output"}</definedName>
    <definedName name="List" localSheetId="3">#REF!</definedName>
    <definedName name="List" localSheetId="4">#REF!</definedName>
    <definedName name="List">#REF!</definedName>
    <definedName name="ListFinancialkeylinestwo" localSheetId="3">#REF!</definedName>
    <definedName name="ListFinancialkeylinestwo">#REF!</definedName>
    <definedName name="ll" localSheetId="4" hidden="1">{"ProductCo PSTN Lines",#N/A,FALSE,"ProductCo Lines Output"}</definedName>
    <definedName name="ll" localSheetId="9" hidden="1">{"ProductCo PSTN Lines",#N/A,FALSE,"ProductCo Lines Output"}</definedName>
    <definedName name="ll" localSheetId="2" hidden="1">{"ProductCo PSTN Lines",#N/A,FALSE,"ProductCo Lines Output"}</definedName>
    <definedName name="ll" hidden="1">{"ProductCo PSTN Lines",#N/A,FALSE,"ProductCo Lines Output"}</definedName>
    <definedName name="look" localSheetId="4" hidden="1">{"ProductCo PSTN Lines",#N/A,FALSE,"ProductCo Lines Output"}</definedName>
    <definedName name="look" localSheetId="9" hidden="1">{"ProductCo PSTN Lines",#N/A,FALSE,"ProductCo Lines Output"}</definedName>
    <definedName name="look" localSheetId="2" hidden="1">{"ProductCo PSTN Lines",#N/A,FALSE,"ProductCo Lines Output"}</definedName>
    <definedName name="look" hidden="1">{"ProductCo PSTN Lines",#N/A,FALSE,"ProductCo Lines Output"}</definedName>
    <definedName name="louise" localSheetId="4" hidden="1">{"ProductCo PSTN Lines",#N/A,FALSE,"ProductCo Lines Output"}</definedName>
    <definedName name="louise" localSheetId="9" hidden="1">{"ProductCo PSTN Lines",#N/A,FALSE,"ProductCo Lines Output"}</definedName>
    <definedName name="louise" localSheetId="2" hidden="1">{"ProductCo PSTN Lines",#N/A,FALSE,"ProductCo Lines Output"}</definedName>
    <definedName name="louise" hidden="1">{"ProductCo PSTN Lines",#N/A,FALSE,"ProductCo Lines Output"}</definedName>
    <definedName name="lstFinancialKeyLines" localSheetId="3">#REF!</definedName>
    <definedName name="lstFinancialKeyLines" localSheetId="4">#REF!</definedName>
    <definedName name="lstFinancialKeyLines" localSheetId="2">#REF!</definedName>
    <definedName name="lstFinancialKeyLines">#REF!</definedName>
    <definedName name="LWSALES" localSheetId="3">#REF!</definedName>
    <definedName name="LWSALES" localSheetId="4">#REF!</definedName>
    <definedName name="LWSALES">#REF!</definedName>
    <definedName name="LYBin" localSheetId="3">#REF!</definedName>
    <definedName name="LYBin" localSheetId="4">#REF!</definedName>
    <definedName name="LYBin">#REF!</definedName>
    <definedName name="LYHolds" localSheetId="3">#REF!</definedName>
    <definedName name="LYHolds" localSheetId="4">#REF!</definedName>
    <definedName name="LYHolds">#REF!</definedName>
    <definedName name="LYNet" localSheetId="3">#REF!</definedName>
    <definedName name="LYNet" localSheetId="4">#REF!</definedName>
    <definedName name="LYNet">#REF!</definedName>
    <definedName name="LYoos" localSheetId="3">#REF!</definedName>
    <definedName name="LYoos" localSheetId="4">#REF!</definedName>
    <definedName name="LYoos">#REF!</definedName>
    <definedName name="LYReselects" localSheetId="3">#REF!</definedName>
    <definedName name="LYReselects" localSheetId="4">#REF!</definedName>
    <definedName name="LYReselects">#REF!</definedName>
    <definedName name="LYReturns" localSheetId="3">#REF!</definedName>
    <definedName name="LYReturns" localSheetId="4">#REF!</definedName>
    <definedName name="LYReturns">#REF!</definedName>
    <definedName name="LYSales" localSheetId="3">#REF!</definedName>
    <definedName name="LYSales" localSheetId="4">#REF!</definedName>
    <definedName name="LYSales">#REF!</definedName>
    <definedName name="LYTotal" localSheetId="3">#REF!</definedName>
    <definedName name="LYTotal" localSheetId="4">#REF!</definedName>
    <definedName name="LYTotal">#REF!</definedName>
    <definedName name="mailtot" localSheetId="3">#REF!</definedName>
    <definedName name="mailtot" localSheetId="4">#REF!</definedName>
    <definedName name="mailtot">#REF!</definedName>
    <definedName name="Main" localSheetId="3">#REF!</definedName>
    <definedName name="Main" localSheetId="4">#REF!</definedName>
    <definedName name="Main">#REF!</definedName>
    <definedName name="MARGINPLAN" localSheetId="3">#REF!</definedName>
    <definedName name="MARGINPLAN" localSheetId="4">#REF!</definedName>
    <definedName name="MARGINPLAN">#REF!</definedName>
    <definedName name="MARGINPROJ" localSheetId="3">#REF!</definedName>
    <definedName name="MARGINPROJ" localSheetId="4">#REF!</definedName>
    <definedName name="MARGINPROJ">#REF!</definedName>
    <definedName name="mm" localSheetId="4" hidden="1">{"ProductCo PSTN Lines",#N/A,FALSE,"ProductCo Lines Output"}</definedName>
    <definedName name="mm" localSheetId="9" hidden="1">{"ProductCo PSTN Lines",#N/A,FALSE,"ProductCo Lines Output"}</definedName>
    <definedName name="mm" localSheetId="2" hidden="1">{"ProductCo PSTN Lines",#N/A,FALSE,"ProductCo Lines Output"}</definedName>
    <definedName name="mm" hidden="1">{"ProductCo PSTN Lines",#N/A,FALSE,"ProductCo Lines Output"}</definedName>
    <definedName name="mysheets" localSheetId="3">#REF!</definedName>
    <definedName name="mysheets" localSheetId="4">#REF!</definedName>
    <definedName name="mysheets">#REF!</definedName>
    <definedName name="Names">'[7]04_Configuration'!$F$21:$F$71</definedName>
    <definedName name="Newrow1">'Risk Register'!$57:$57</definedName>
    <definedName name="Newrow2">'Issues log'!#REF!</definedName>
    <definedName name="Newrow3">'Change log'!$54:$54</definedName>
    <definedName name="Newrow4" localSheetId="12">'Defects and Off-spec Log'!$61:$61</definedName>
    <definedName name="Newrow4">'Decision log'!#REF!</definedName>
    <definedName name="Newrow5" localSheetId="9">'Lessons Learned Log'!$A$44:$T$44</definedName>
    <definedName name="Newrow5">#REF!</definedName>
    <definedName name="Newrow6" localSheetId="3">'Board Actions'!$A$426:$R$426</definedName>
    <definedName name="Newrow6">Actions!$A$427:$N$427</definedName>
    <definedName name="Newrow7">#REF!</definedName>
    <definedName name="NN" localSheetId="4" hidden="1">{"ProductCo PSTN Lines",#N/A,FALSE,"ProductCo Lines Output"}</definedName>
    <definedName name="NN" localSheetId="9" hidden="1">{"ProductCo PSTN Lines",#N/A,FALSE,"ProductCo Lines Output"}</definedName>
    <definedName name="NN" localSheetId="2" hidden="1">{"ProductCo PSTN Lines",#N/A,FALSE,"ProductCo Lines Output"}</definedName>
    <definedName name="NN" hidden="1">{"ProductCo PSTN Lines",#N/A,FALSE,"ProductCo Lines Output"}</definedName>
    <definedName name="Notes" localSheetId="3">#REF!</definedName>
    <definedName name="Notes" localSheetId="4">#REF!</definedName>
    <definedName name="Notes">#REF!</definedName>
    <definedName name="OB" localSheetId="9">'[4]Q1 Forecast'!$A$54</definedName>
    <definedName name="OB">'[4]Q1 Forecast'!$A$54</definedName>
    <definedName name="OBC" localSheetId="9">'[4]Q1 Forecast'!$A$55</definedName>
    <definedName name="OBC">'[4]Q1 Forecast'!$A$55</definedName>
    <definedName name="OBDMC" localSheetId="9">'[4]Q1 Forecast'!$A$56</definedName>
    <definedName name="OBDMC">'[4]Q1 Forecast'!$A$56</definedName>
    <definedName name="OBS" localSheetId="9">'[4]Q1 Forecast'!$A$57</definedName>
    <definedName name="OBS">'[4]Q1 Forecast'!$A$57</definedName>
    <definedName name="obsave" localSheetId="3">#REF!</definedName>
    <definedName name="obsave" localSheetId="4">#REF!</definedName>
    <definedName name="obsave" localSheetId="2">#REF!</definedName>
    <definedName name="obsave">#REF!</definedName>
    <definedName name="obsavetwo" localSheetId="3">#REF!</definedName>
    <definedName name="obsavetwo">#REF!</definedName>
    <definedName name="oo" localSheetId="4" hidden="1">{"ProductCo PSTN Lines",#N/A,FALSE,"ProductCo Lines Output"}</definedName>
    <definedName name="oo" localSheetId="9" hidden="1">{"ProductCo PSTN Lines",#N/A,FALSE,"ProductCo Lines Output"}</definedName>
    <definedName name="oo" localSheetId="2" hidden="1">{"ProductCo PSTN Lines",#N/A,FALSE,"ProductCo Lines Output"}</definedName>
    <definedName name="oo" hidden="1">{"ProductCo PSTN Lines",#N/A,FALSE,"ProductCo Lines Output"}</definedName>
    <definedName name="Open" localSheetId="3">'Board Actions'!$J$9</definedName>
    <definedName name="Open">Actions!$J$10</definedName>
    <definedName name="orders" localSheetId="3">#REF!</definedName>
    <definedName name="orders" localSheetId="4">#REF!</definedName>
    <definedName name="orders" localSheetId="2">#REF!</definedName>
    <definedName name="orders">#REF!</definedName>
    <definedName name="ordertwo" localSheetId="3">#REF!</definedName>
    <definedName name="ordertwo">#REF!</definedName>
    <definedName name="OverallRisk" localSheetId="7">'Change log'!#REF!</definedName>
    <definedName name="OverallRisk" localSheetId="8">'Decision log'!#REF!</definedName>
    <definedName name="OverallRisk" localSheetId="12">'Defects and Off-spec Log'!#REF!</definedName>
    <definedName name="OverallRisk" localSheetId="6">'Issues log'!#REF!</definedName>
    <definedName name="OverallRisk">'Risk Register'!$Q$10:$Q$33</definedName>
    <definedName name="pp" localSheetId="4" hidden="1">{"ProductCo PSTN Lines",#N/A,FALSE,"ProductCo Lines Output"}</definedName>
    <definedName name="pp" localSheetId="9" hidden="1">{"ProductCo PSTN Lines",#N/A,FALSE,"ProductCo Lines Output"}</definedName>
    <definedName name="pp" localSheetId="2" hidden="1">{"ProductCo PSTN Lines",#N/A,FALSE,"ProductCo Lines Output"}</definedName>
    <definedName name="pp" hidden="1">{"ProductCo PSTN Lines",#N/A,FALSE,"ProductCo Lines Output"}</definedName>
    <definedName name="PRDump" localSheetId="3">#REF!</definedName>
    <definedName name="PRDump" localSheetId="4">#REF!</definedName>
    <definedName name="PRDump">#REF!</definedName>
    <definedName name="_xlnm.Print_Area" localSheetId="1">Actions!$A$1:$K$109</definedName>
    <definedName name="_xlnm.Print_Area" localSheetId="3">'Board Actions'!$A$1:$K$108</definedName>
    <definedName name="_xlnm.Print_Area" localSheetId="4">'Board Mtg Summary'!$A$1:$I$108</definedName>
    <definedName name="_xlnm.Print_Area" localSheetId="7">'Change log'!$A$1:$W$34</definedName>
    <definedName name="_xlnm.Print_Area" localSheetId="0">'Cover sheet'!$A$1:$K$49</definedName>
    <definedName name="_xlnm.Print_Area" localSheetId="8">'Decision log'!$A$1:$L$39</definedName>
    <definedName name="_xlnm.Print_Area" localSheetId="12">'Defects and Off-spec Log'!$A$1:$Q$42</definedName>
    <definedName name="_xlnm.Print_Area" localSheetId="6">'Issues log'!$A$1:$S$32</definedName>
    <definedName name="_xlnm.Print_Area" localSheetId="9">'Lessons Learned Log'!$A$1:$O$28</definedName>
    <definedName name="_xlnm.Print_Area" localSheetId="5">'Risk Register'!$A$3:$AK$33</definedName>
    <definedName name="_xlnm.Print_Area" localSheetId="2">'Weekly Summary'!$A$1:$I$108</definedName>
    <definedName name="_xlnm.Print_Area">#REF!</definedName>
    <definedName name="Print_Area_MI" localSheetId="3">#REF!</definedName>
    <definedName name="Print_Area_MI" localSheetId="4">#REF!</definedName>
    <definedName name="Print_Area_MI">#REF!</definedName>
    <definedName name="print_area1" localSheetId="3">#REF!</definedName>
    <definedName name="print_area1" localSheetId="4">#REF!</definedName>
    <definedName name="print_area1">#REF!</definedName>
    <definedName name="Print_Areatwo" localSheetId="3">#REF!</definedName>
    <definedName name="Print_Areatwo">#REF!</definedName>
    <definedName name="_xlnm.Print_Titles" localSheetId="1">Actions!$9:$9</definedName>
    <definedName name="_xlnm.Print_Titles" localSheetId="3">'Board Actions'!$8:$8</definedName>
    <definedName name="_xlnm.Print_Titles" localSheetId="4">'Board Mtg Summary'!$8:$8</definedName>
    <definedName name="_xlnm.Print_Titles" localSheetId="7">'Change log'!$1:$9</definedName>
    <definedName name="_xlnm.Print_Titles" localSheetId="8">'Decision log'!$1:$8</definedName>
    <definedName name="_xlnm.Print_Titles" localSheetId="12">'Defects and Off-spec Log'!$1:$9</definedName>
    <definedName name="_xlnm.Print_Titles" localSheetId="6">'Issues log'!$1:$8</definedName>
    <definedName name="_xlnm.Print_Titles" localSheetId="5">'Risk Register'!$3:$10</definedName>
    <definedName name="_xlnm.Print_Titles" localSheetId="2">'Weekly Summary'!$8:$8</definedName>
    <definedName name="Priorities" localSheetId="3">#REF!</definedName>
    <definedName name="Priorities" localSheetId="4">#REF!</definedName>
    <definedName name="Priorities">#REF!</definedName>
    <definedName name="ProbableImpact" localSheetId="7">'Change log'!$AD$9:$AD$35</definedName>
    <definedName name="ProbableImpact" localSheetId="8">'Decision log'!#REF!</definedName>
    <definedName name="ProbableImpact" localSheetId="12">'Defects and Off-spec Log'!#REF!</definedName>
    <definedName name="ProbableImpact" localSheetId="6">'Issues log'!#REF!</definedName>
    <definedName name="ProbableImpact" localSheetId="9">'[10]Risk Register'!$AJ$8:$AJ$48</definedName>
    <definedName name="ProbableImpact">'Risk Register'!$AV$10:$AV$33</definedName>
    <definedName name="ProdCoSelect1" localSheetId="9">'[13]ProductCo Tot Calls Output'!$AC$1:$AH$19</definedName>
    <definedName name="ProdCoSelect1">'[13]ProductCo Tot Calls Output'!$AC$1:$AH$19</definedName>
    <definedName name="prods" localSheetId="3">'[5]Q3 Costs'!#REF!</definedName>
    <definedName name="prods" localSheetId="4">'[5]Q3 Costs'!#REF!</definedName>
    <definedName name="prods" localSheetId="2">'[5]Q3 Costs'!#REF!</definedName>
    <definedName name="prods">'[5]Q3 Costs'!#REF!</definedName>
    <definedName name="prodstwo" localSheetId="3">'[5]Q3 Costs'!#REF!</definedName>
    <definedName name="prodstwo">'[5]Q3 Costs'!#REF!</definedName>
    <definedName name="Project_Name">[14]Intro!$B$25</definedName>
    <definedName name="ProjectName">"Setanta Conditional Access"</definedName>
    <definedName name="ProjName" localSheetId="3">'[15]Doc Control'!#REF!</definedName>
    <definedName name="ProjName" localSheetId="4">'[15]Doc Control'!#REF!</definedName>
    <definedName name="ProjName" localSheetId="2">'[15]Doc Control'!#REF!</definedName>
    <definedName name="ProjName">'[15]Doc Control'!#REF!</definedName>
    <definedName name="ProjNametwo" localSheetId="3">'[15]Doc Control'!#REF!</definedName>
    <definedName name="ProjNametwo">'[15]Doc Control'!#REF!</definedName>
    <definedName name="q1busadsl" localSheetId="3">#REF!</definedName>
    <definedName name="q1busadsl" localSheetId="4">#REF!</definedName>
    <definedName name="q1busadsl" localSheetId="9">#REF!</definedName>
    <definedName name="q1busadsl">#REF!</definedName>
    <definedName name="q1busadsllist" localSheetId="3">#REF!</definedName>
    <definedName name="q1busadsllist" localSheetId="4">#REF!</definedName>
    <definedName name="q1busadsllist">#REF!</definedName>
    <definedName name="q1busadsltot" localSheetId="3">#REF!</definedName>
    <definedName name="q1busadsltot" localSheetId="4">#REF!</definedName>
    <definedName name="q1busadsltot">#REF!</definedName>
    <definedName name="q1busint" localSheetId="3">#REF!</definedName>
    <definedName name="q1busint" localSheetId="4">#REF!</definedName>
    <definedName name="q1busint">#REF!</definedName>
    <definedName name="q1busintlist" localSheetId="3">#REF!</definedName>
    <definedName name="q1busintlist" localSheetId="4">#REF!</definedName>
    <definedName name="q1busintlist">#REF!</definedName>
    <definedName name="q1businttot" localSheetId="3">#REF!</definedName>
    <definedName name="q1businttot" localSheetId="4">#REF!</definedName>
    <definedName name="q1businttot">#REF!</definedName>
    <definedName name="q1buslm" localSheetId="3">#REF!</definedName>
    <definedName name="q1buslm" localSheetId="4">#REF!</definedName>
    <definedName name="q1buslm">#REF!</definedName>
    <definedName name="q1buslmlist" localSheetId="3">#REF!</definedName>
    <definedName name="q1buslmlist" localSheetId="4">#REF!</definedName>
    <definedName name="q1buslmlist">#REF!</definedName>
    <definedName name="q1buslmtot" localSheetId="3">#REF!</definedName>
    <definedName name="q1buslmtot" localSheetId="4">#REF!</definedName>
    <definedName name="q1buslmtot">#REF!</definedName>
    <definedName name="q1busnonint" localSheetId="3">#REF!</definedName>
    <definedName name="q1busnonint" localSheetId="4">#REF!</definedName>
    <definedName name="q1busnonint">#REF!</definedName>
    <definedName name="q1busnonintlist" localSheetId="3">#REF!</definedName>
    <definedName name="q1busnonintlist" localSheetId="4">#REF!</definedName>
    <definedName name="q1busnonintlist">#REF!</definedName>
    <definedName name="q1busnoninttot" localSheetId="3">#REF!</definedName>
    <definedName name="q1busnoninttot" localSheetId="4">#REF!</definedName>
    <definedName name="q1busnoninttot">#REF!</definedName>
    <definedName name="q1bussurf" localSheetId="3">#REF!</definedName>
    <definedName name="q1bussurf" localSheetId="4">#REF!</definedName>
    <definedName name="q1bussurf">#REF!</definedName>
    <definedName name="q1bussurflist" localSheetId="3">#REF!</definedName>
    <definedName name="q1bussurflist" localSheetId="4">#REF!</definedName>
    <definedName name="q1bussurflist">#REF!</definedName>
    <definedName name="q1bussurftot" localSheetId="3">#REF!</definedName>
    <definedName name="q1bussurftot" localSheetId="4">#REF!</definedName>
    <definedName name="q1bussurftot">#REF!</definedName>
    <definedName name="q1callstim" localSheetId="3">#REF!</definedName>
    <definedName name="q1callstim" localSheetId="4">#REF!</definedName>
    <definedName name="q1callstim">#REF!</definedName>
    <definedName name="q1cont" localSheetId="3">#REF!</definedName>
    <definedName name="q1cont" localSheetId="4">#REF!</definedName>
    <definedName name="q1cont">#REF!</definedName>
    <definedName name="q1costtotal" localSheetId="3">#REF!</definedName>
    <definedName name="q1costtotal" localSheetId="4">#REF!</definedName>
    <definedName name="q1costtotal">#REF!</definedName>
    <definedName name="q1coupon" localSheetId="3">#REF!</definedName>
    <definedName name="q1coupon" localSheetId="4">#REF!</definedName>
    <definedName name="q1coupon">#REF!</definedName>
    <definedName name="q1data" localSheetId="3">#REF!</definedName>
    <definedName name="q1data" localSheetId="4">#REF!</definedName>
    <definedName name="q1data">#REF!</definedName>
    <definedName name="q1dmc" localSheetId="9">'[4]Q1 Forecast'!$A$23</definedName>
    <definedName name="q1dmc">'[4]Q1 Forecast'!$A$23</definedName>
    <definedName name="q1dmc2" localSheetId="9">'[4]Q1 Forecast'!$A$52</definedName>
    <definedName name="q1dmc2">'[4]Q1 Forecast'!$A$52</definedName>
    <definedName name="q1ibdriver" localSheetId="3">#REF!</definedName>
    <definedName name="q1ibdriver" localSheetId="4">#REF!</definedName>
    <definedName name="q1ibdriver">#REF!</definedName>
    <definedName name="q1intcom" localSheetId="3">#REF!</definedName>
    <definedName name="q1intcom" localSheetId="4">#REF!</definedName>
    <definedName name="q1intcom">#REF!</definedName>
    <definedName name="q1mag" localSheetId="3">#REF!</definedName>
    <definedName name="q1mag" localSheetId="4">#REF!</definedName>
    <definedName name="q1mag">#REF!</definedName>
    <definedName name="q1maglist" localSheetId="3">#REF!</definedName>
    <definedName name="q1maglist" localSheetId="4">#REF!</definedName>
    <definedName name="q1maglist">#REF!</definedName>
    <definedName name="q1magtot" localSheetId="3">#REF!</definedName>
    <definedName name="q1magtot" localSheetId="4">#REF!</definedName>
    <definedName name="q1magtot" localSheetId="2">#REF!</definedName>
    <definedName name="q1magtot">#REF!</definedName>
    <definedName name="q1magtottwo" localSheetId="3">#REF!</definedName>
    <definedName name="q1magtottwo">#REF!</definedName>
    <definedName name="q1mr" localSheetId="3">#REF!</definedName>
    <definedName name="q1mr" localSheetId="4">#REF!</definedName>
    <definedName name="q1mr">#REF!</definedName>
    <definedName name="q1other" localSheetId="3">#REF!</definedName>
    <definedName name="q1other" localSheetId="4">#REF!</definedName>
    <definedName name="q1other">#REF!</definedName>
    <definedName name="q1poster" localSheetId="3">#REF!</definedName>
    <definedName name="q1poster" localSheetId="4">#REF!</definedName>
    <definedName name="q1poster">#REF!</definedName>
    <definedName name="q1posterlist" localSheetId="3">#REF!</definedName>
    <definedName name="q1posterlist" localSheetId="4">#REF!</definedName>
    <definedName name="q1posterlist">#REF!</definedName>
    <definedName name="q1postertot" localSheetId="3">#REF!</definedName>
    <definedName name="q1postertot" localSheetId="4">#REF!</definedName>
    <definedName name="q1postertot">#REF!</definedName>
    <definedName name="q1pr" localSheetId="3">#REF!</definedName>
    <definedName name="q1pr" localSheetId="4">#REF!</definedName>
    <definedName name="q1pr">#REF!</definedName>
    <definedName name="q1press" localSheetId="3">#REF!</definedName>
    <definedName name="q1press" localSheetId="4">#REF!</definedName>
    <definedName name="q1press">#REF!</definedName>
    <definedName name="q1presslist" localSheetId="3">#REF!</definedName>
    <definedName name="q1presslist" localSheetId="4">#REF!</definedName>
    <definedName name="q1presslist">#REF!</definedName>
    <definedName name="q1presstot" localSheetId="3">#REF!</definedName>
    <definedName name="q1presstot" localSheetId="4">#REF!</definedName>
    <definedName name="q1presstot">#REF!</definedName>
    <definedName name="q1prlist" localSheetId="3">#REF!</definedName>
    <definedName name="q1prlist" localSheetId="4">#REF!</definedName>
    <definedName name="q1prlist">#REF!</definedName>
    <definedName name="q1product" localSheetId="3">#REF!</definedName>
    <definedName name="q1product" localSheetId="4">#REF!</definedName>
    <definedName name="q1product">#REF!</definedName>
    <definedName name="q1productlist" localSheetId="3">#REF!</definedName>
    <definedName name="q1productlist" localSheetId="4">#REF!</definedName>
    <definedName name="q1productlist">#REF!</definedName>
    <definedName name="q1prtot" localSheetId="3">#REF!</definedName>
    <definedName name="q1prtot" localSheetId="4">#REF!</definedName>
    <definedName name="q1prtot">#REF!</definedName>
    <definedName name="q1prwebtot" localSheetId="3">#REF!</definedName>
    <definedName name="q1prwebtot" localSheetId="4">#REF!</definedName>
    <definedName name="q1prwebtot">#REF!</definedName>
    <definedName name="q1radio" localSheetId="3">#REF!</definedName>
    <definedName name="q1radio" localSheetId="4">#REF!</definedName>
    <definedName name="q1radio">#REF!</definedName>
    <definedName name="q1radiolist" localSheetId="3">#REF!</definedName>
    <definedName name="q1radiolist" localSheetId="4">#REF!</definedName>
    <definedName name="q1radiolist">#REF!</definedName>
    <definedName name="q1radiotot" localSheetId="3">#REF!</definedName>
    <definedName name="q1radiotot" localSheetId="4">#REF!</definedName>
    <definedName name="q1radiotot">#REF!</definedName>
    <definedName name="q1resadsl" localSheetId="3">#REF!</definedName>
    <definedName name="q1resadsl" localSheetId="4">#REF!</definedName>
    <definedName name="q1resadsl">#REF!</definedName>
    <definedName name="q1resadsllist" localSheetId="3">#REF!</definedName>
    <definedName name="q1resadsllist" localSheetId="4">#REF!</definedName>
    <definedName name="q1resadsllist">#REF!</definedName>
    <definedName name="q1resadsltot" localSheetId="3">#REF!</definedName>
    <definedName name="q1resadsltot" localSheetId="4">#REF!</definedName>
    <definedName name="q1resadsltot">#REF!</definedName>
    <definedName name="q1rescurtains" localSheetId="3">#REF!</definedName>
    <definedName name="q1rescurtains" localSheetId="4">#REF!</definedName>
    <definedName name="q1rescurtains">#REF!</definedName>
    <definedName name="q1rescurtainslist" localSheetId="3">#REF!</definedName>
    <definedName name="q1rescurtainslist" localSheetId="4">#REF!</definedName>
    <definedName name="q1rescurtainslist">#REF!</definedName>
    <definedName name="q1rescurtainstot" localSheetId="3">#REF!</definedName>
    <definedName name="q1rescurtainstot" localSheetId="4">#REF!</definedName>
    <definedName name="q1rescurtainstot">#REF!</definedName>
    <definedName name="q1resemail" localSheetId="3">#REF!</definedName>
    <definedName name="q1resemail" localSheetId="4">#REF!</definedName>
    <definedName name="q1resemail">#REF!</definedName>
    <definedName name="q1resemaillist" localSheetId="3">#REF!</definedName>
    <definedName name="q1resemaillist" localSheetId="4">#REF!</definedName>
    <definedName name="q1resemaillist">#REF!</definedName>
    <definedName name="q1resemailtot" localSheetId="3">#REF!</definedName>
    <definedName name="q1resemailtot" localSheetId="4">#REF!</definedName>
    <definedName name="q1resemailtot">#REF!</definedName>
    <definedName name="q1residd" localSheetId="3">#REF!</definedName>
    <definedName name="q1residd" localSheetId="4">#REF!</definedName>
    <definedName name="q1residd">#REF!</definedName>
    <definedName name="q1residdlist" localSheetId="3">#REF!</definedName>
    <definedName name="q1residdlist" localSheetId="4">#REF!</definedName>
    <definedName name="q1residdlist">#REF!</definedName>
    <definedName name="q1residdtot" localSheetId="3">#REF!</definedName>
    <definedName name="q1residdtot" localSheetId="4">#REF!</definedName>
    <definedName name="q1residdtot">#REF!</definedName>
    <definedName name="q1resint" localSheetId="3">#REF!</definedName>
    <definedName name="q1resint" localSheetId="4">#REF!</definedName>
    <definedName name="q1resint">#REF!</definedName>
    <definedName name="q1resintlist" localSheetId="3">#REF!</definedName>
    <definedName name="q1resintlist" localSheetId="4">#REF!</definedName>
    <definedName name="q1resintlist">#REF!</definedName>
    <definedName name="q1resinttot" localSheetId="3">#REF!</definedName>
    <definedName name="q1resinttot" localSheetId="4">#REF!</definedName>
    <definedName name="q1resinttot">#REF!</definedName>
    <definedName name="q1resmagcp" localSheetId="3">#REF!</definedName>
    <definedName name="q1resmagcp" localSheetId="4">#REF!</definedName>
    <definedName name="q1resmagcp">#REF!</definedName>
    <definedName name="q1resmagcplist" localSheetId="3">#REF!</definedName>
    <definedName name="q1resmagcplist" localSheetId="4">#REF!</definedName>
    <definedName name="q1resmagcplist">#REF!</definedName>
    <definedName name="q1resmagcptot" localSheetId="3">#REF!</definedName>
    <definedName name="q1resmagcptot" localSheetId="4">#REF!</definedName>
    <definedName name="q1resmagcptot">#REF!</definedName>
    <definedName name="q1resmagint" localSheetId="3">#REF!</definedName>
    <definedName name="q1resmagint" localSheetId="4">#REF!</definedName>
    <definedName name="q1resmagint">#REF!</definedName>
    <definedName name="q1resmagintlist" localSheetId="3">#REF!</definedName>
    <definedName name="q1resmagintlist" localSheetId="4">#REF!</definedName>
    <definedName name="q1resmagintlist">#REF!</definedName>
    <definedName name="q1resmaginttot" localSheetId="3">#REF!</definedName>
    <definedName name="q1resmaginttot" localSheetId="4">#REF!</definedName>
    <definedName name="q1resmaginttot">#REF!</definedName>
    <definedName name="q1resmagnon" localSheetId="3">#REF!</definedName>
    <definedName name="q1resmagnon" localSheetId="4">#REF!</definedName>
    <definedName name="q1resmagnon">#REF!</definedName>
    <definedName name="q1resmagnonlist" localSheetId="3">#REF!</definedName>
    <definedName name="q1resmagnonlist" localSheetId="4">#REF!</definedName>
    <definedName name="q1resmagnonlist">#REF!</definedName>
    <definedName name="q1resmagnontot" localSheetId="3">#REF!</definedName>
    <definedName name="q1resmagnontot" localSheetId="4">#REF!</definedName>
    <definedName name="q1resmagnontot">#REF!</definedName>
    <definedName name="q1resmob" localSheetId="3">#REF!</definedName>
    <definedName name="q1resmob" localSheetId="4">#REF!</definedName>
    <definedName name="q1resmob">#REF!</definedName>
    <definedName name="q1resmoblist" localSheetId="3">#REF!</definedName>
    <definedName name="q1resmoblist" localSheetId="4">#REF!</definedName>
    <definedName name="q1resmoblist">#REF!</definedName>
    <definedName name="q1resmobtot" localSheetId="3">#REF!</definedName>
    <definedName name="q1resmobtot" localSheetId="4">#REF!</definedName>
    <definedName name="q1resmobtot">#REF!</definedName>
    <definedName name="q1ressurf" localSheetId="3">#REF!</definedName>
    <definedName name="q1ressurf" localSheetId="4">#REF!</definedName>
    <definedName name="q1ressurf">#REF!</definedName>
    <definedName name="q1ressurflist" localSheetId="3">#REF!</definedName>
    <definedName name="q1ressurflist" localSheetId="4">#REF!</definedName>
    <definedName name="q1ressurflist">#REF!</definedName>
    <definedName name="q1ressurftot" localSheetId="3">#REF!</definedName>
    <definedName name="q1ressurftot" localSheetId="4">#REF!</definedName>
    <definedName name="q1ressurftot">#REF!</definedName>
    <definedName name="q1save" localSheetId="9">'[4]Q1 Forecast'!$A$24</definedName>
    <definedName name="q1save">'[4]Q1 Forecast'!$A$24</definedName>
    <definedName name="q1save2" localSheetId="9">'[4]Q1 Forecast'!$A$53</definedName>
    <definedName name="q1save2">'[4]Q1 Forecast'!$A$53</definedName>
    <definedName name="q1saveO" localSheetId="9">'[4]Q1 Forecast'!$A$25</definedName>
    <definedName name="q1saveO">'[4]Q1 Forecast'!$A$25</definedName>
    <definedName name="q1spec" localSheetId="3">#REF!</definedName>
    <definedName name="q1spec" localSheetId="4">#REF!</definedName>
    <definedName name="q1spec">#REF!</definedName>
    <definedName name="q1speclist" localSheetId="3">#REF!</definedName>
    <definedName name="q1speclist" localSheetId="4">#REF!</definedName>
    <definedName name="q1speclist">#REF!</definedName>
    <definedName name="q1spectot" localSheetId="3">#REF!</definedName>
    <definedName name="q1spectot" localSheetId="4">#REF!</definedName>
    <definedName name="q1spectot">#REF!</definedName>
    <definedName name="q1startup" localSheetId="3">#REF!</definedName>
    <definedName name="q1startup" localSheetId="4">#REF!</definedName>
    <definedName name="q1startup">#REF!</definedName>
    <definedName name="q1suinfo" localSheetId="3">#REF!</definedName>
    <definedName name="q1suinfo" localSheetId="4">#REF!</definedName>
    <definedName name="q1suinfo">#REF!</definedName>
    <definedName name="q1suinfolist" localSheetId="3">#REF!</definedName>
    <definedName name="q1suinfolist" localSheetId="4">#REF!</definedName>
    <definedName name="q1suinfolist">#REF!</definedName>
    <definedName name="q1suinfotot" localSheetId="3">#REF!</definedName>
    <definedName name="q1suinfotot" localSheetId="4">#REF!</definedName>
    <definedName name="q1suinfotot">#REF!</definedName>
    <definedName name="q1sumag" localSheetId="3">#REF!</definedName>
    <definedName name="q1sumag" localSheetId="4">#REF!</definedName>
    <definedName name="q1sumag">#REF!</definedName>
    <definedName name="q1sumaglist" localSheetId="3">#REF!</definedName>
    <definedName name="q1sumaglist" localSheetId="4">#REF!</definedName>
    <definedName name="q1sumaglist">#REF!</definedName>
    <definedName name="q1sumagtot" localSheetId="3">#REF!</definedName>
    <definedName name="q1sumagtot" localSheetId="4">#REF!</definedName>
    <definedName name="q1sumagtot">#REF!</definedName>
    <definedName name="q1suvfm" localSheetId="3">#REF!</definedName>
    <definedName name="q1suvfm" localSheetId="4">#REF!</definedName>
    <definedName name="q1suvfm">#REF!</definedName>
    <definedName name="q1suvfmlist" localSheetId="3">#REF!</definedName>
    <definedName name="q1suvfmlist" localSheetId="4">#REF!</definedName>
    <definedName name="q1suvfmlist">#REF!</definedName>
    <definedName name="q1suvfmtot" localSheetId="3">#REF!</definedName>
    <definedName name="q1suvfmtot" localSheetId="4">#REF!</definedName>
    <definedName name="q1suvfmtot">#REF!</definedName>
    <definedName name="q1tv" localSheetId="3">#REF!</definedName>
    <definedName name="q1tv" localSheetId="4">#REF!</definedName>
    <definedName name="q1tv">#REF!</definedName>
    <definedName name="q1tvfee" localSheetId="3">#REF!</definedName>
    <definedName name="q1tvfee" localSheetId="4">#REF!</definedName>
    <definedName name="q1tvfee">#REF!</definedName>
    <definedName name="q1tvfeelist" localSheetId="3">#REF!</definedName>
    <definedName name="q1tvfeelist" localSheetId="4">#REF!</definedName>
    <definedName name="q1tvfeelist">#REF!</definedName>
    <definedName name="q1tvfeetot" localSheetId="3">#REF!</definedName>
    <definedName name="q1tvfeetot" localSheetId="4">#REF!</definedName>
    <definedName name="q1tvfeetot">#REF!</definedName>
    <definedName name="q1tvlist" localSheetId="3">#REF!</definedName>
    <definedName name="q1tvlist" localSheetId="4">#REF!</definedName>
    <definedName name="q1tvlist">#REF!</definedName>
    <definedName name="q1tvprod" localSheetId="3">#REF!</definedName>
    <definedName name="q1tvprod" localSheetId="4">#REF!</definedName>
    <definedName name="q1tvprod" localSheetId="2">#REF!</definedName>
    <definedName name="q1tvprod">#REF!</definedName>
    <definedName name="q1tvprodlist" localSheetId="3">#REF!</definedName>
    <definedName name="q1tvprodlist" localSheetId="4">#REF!</definedName>
    <definedName name="q1tvprodlist" localSheetId="2">#REF!</definedName>
    <definedName name="q1tvprodlist">#REF!</definedName>
    <definedName name="q1tvprodlisttwo" localSheetId="3">#REF!</definedName>
    <definedName name="q1tvprodlisttwo">#REF!</definedName>
    <definedName name="q1tvprodtot" localSheetId="3">#REF!</definedName>
    <definedName name="q1tvprodtot" localSheetId="4">#REF!</definedName>
    <definedName name="q1tvprodtot" localSheetId="2">#REF!</definedName>
    <definedName name="q1tvprodtot">#REF!</definedName>
    <definedName name="q1tvprodtottwo" localSheetId="3">#REF!</definedName>
    <definedName name="q1tvprodtottwo">#REF!</definedName>
    <definedName name="q1tvprodtwo" localSheetId="3">#REF!</definedName>
    <definedName name="q1tvprodtwo">#REF!</definedName>
    <definedName name="q1tvtot" localSheetId="3">#REF!</definedName>
    <definedName name="q1tvtot" localSheetId="4">#REF!</definedName>
    <definedName name="q1tvtot">#REF!</definedName>
    <definedName name="q1web" localSheetId="3">#REF!</definedName>
    <definedName name="q1web" localSheetId="4">#REF!</definedName>
    <definedName name="q1web">#REF!</definedName>
    <definedName name="q1webhost" localSheetId="3">#REF!</definedName>
    <definedName name="q1webhost" localSheetId="4">#REF!</definedName>
    <definedName name="q1webhost">#REF!</definedName>
    <definedName name="q1weblist" localSheetId="3">#REF!</definedName>
    <definedName name="q1weblist" localSheetId="4">#REF!</definedName>
    <definedName name="q1weblist">#REF!</definedName>
    <definedName name="q1webtot" localSheetId="3">#REF!</definedName>
    <definedName name="q1webtot" localSheetId="4">#REF!</definedName>
    <definedName name="q1webtot">#REF!</definedName>
    <definedName name="q2busadsl" localSheetId="3">#REF!</definedName>
    <definedName name="q2busadsl" localSheetId="4">#REF!</definedName>
    <definedName name="q2busadsl">#REF!</definedName>
    <definedName name="q2busadsllist" localSheetId="3">#REF!</definedName>
    <definedName name="q2busadsllist" localSheetId="4">#REF!</definedName>
    <definedName name="q2busadsllist">#REF!</definedName>
    <definedName name="q2busadsltot" localSheetId="3">#REF!</definedName>
    <definedName name="q2busadsltot" localSheetId="4">#REF!</definedName>
    <definedName name="q2busadsltot">#REF!</definedName>
    <definedName name="q2busint" localSheetId="3">#REF!</definedName>
    <definedName name="q2busint" localSheetId="4">#REF!</definedName>
    <definedName name="q2busint">#REF!</definedName>
    <definedName name="q2busintlist" localSheetId="3">#REF!</definedName>
    <definedName name="q2busintlist" localSheetId="4">#REF!</definedName>
    <definedName name="q2busintlist">#REF!</definedName>
    <definedName name="q2businttot" localSheetId="3">#REF!</definedName>
    <definedName name="q2businttot" localSheetId="4">#REF!</definedName>
    <definedName name="q2businttot">#REF!</definedName>
    <definedName name="q2buslm" localSheetId="3">#REF!</definedName>
    <definedName name="q2buslm" localSheetId="4">#REF!</definedName>
    <definedName name="q2buslm">#REF!</definedName>
    <definedName name="q2buslmlist" localSheetId="3">#REF!</definedName>
    <definedName name="q2buslmlist" localSheetId="4">#REF!</definedName>
    <definedName name="q2buslmlist">#REF!</definedName>
    <definedName name="q2buslmtot" localSheetId="3">#REF!</definedName>
    <definedName name="q2buslmtot" localSheetId="4">#REF!</definedName>
    <definedName name="q2buslmtot">#REF!</definedName>
    <definedName name="q2busnonint" localSheetId="3">#REF!</definedName>
    <definedName name="q2busnonint" localSheetId="4">#REF!</definedName>
    <definedName name="q2busnonint">#REF!</definedName>
    <definedName name="q2busnonintlist" localSheetId="3">#REF!</definedName>
    <definedName name="q2busnonintlist" localSheetId="4">#REF!</definedName>
    <definedName name="q2busnonintlist">#REF!</definedName>
    <definedName name="q2busnoninttot" localSheetId="3">#REF!</definedName>
    <definedName name="q2busnoninttot" localSheetId="4">#REF!</definedName>
    <definedName name="q2busnoninttot">#REF!</definedName>
    <definedName name="q2busscm" localSheetId="3">#REF!</definedName>
    <definedName name="q2busscm" localSheetId="4">#REF!</definedName>
    <definedName name="q2busscm">#REF!</definedName>
    <definedName name="q2busscmlist" localSheetId="3">#REF!</definedName>
    <definedName name="q2busscmlist" localSheetId="4">#REF!</definedName>
    <definedName name="q2busscmlist">#REF!</definedName>
    <definedName name="q2busscmtot" localSheetId="3">#REF!</definedName>
    <definedName name="q2busscmtot" localSheetId="4">#REF!</definedName>
    <definedName name="q2busscmtot">#REF!</definedName>
    <definedName name="q2bussurf" localSheetId="3">#REF!</definedName>
    <definedName name="q2bussurf" localSheetId="4">#REF!</definedName>
    <definedName name="q2bussurf">#REF!</definedName>
    <definedName name="q2bussurflist" localSheetId="3">#REF!</definedName>
    <definedName name="q2bussurflist" localSheetId="4">#REF!</definedName>
    <definedName name="q2bussurflist">#REF!</definedName>
    <definedName name="q2bussurftot" localSheetId="3">#REF!</definedName>
    <definedName name="q2bussurftot" localSheetId="4">#REF!</definedName>
    <definedName name="q2bussurftot">#REF!</definedName>
    <definedName name="q2cont" localSheetId="3">#REF!</definedName>
    <definedName name="q2cont" localSheetId="4">#REF!</definedName>
    <definedName name="q2cont">#REF!</definedName>
    <definedName name="q2costtotal" localSheetId="3">#REF!</definedName>
    <definedName name="q2costtotal" localSheetId="4">#REF!</definedName>
    <definedName name="q2costtotal">#REF!</definedName>
    <definedName name="q2coupon" localSheetId="3">#REF!</definedName>
    <definedName name="q2coupon" localSheetId="4">#REF!</definedName>
    <definedName name="q2coupon">#REF!</definedName>
    <definedName name="q2data" localSheetId="3">#REF!</definedName>
    <definedName name="q2data" localSheetId="4">#REF!</definedName>
    <definedName name="q2data">#REF!</definedName>
    <definedName name="q2dmc" localSheetId="9">'[4]Q2 Forecast'!$A$23</definedName>
    <definedName name="q2dmc">'[4]Q2 Forecast'!$A$23</definedName>
    <definedName name="q2dmc2" localSheetId="9">'[4]Q2 Forecast'!$A$36</definedName>
    <definedName name="q2dmc2">'[4]Q2 Forecast'!$A$36</definedName>
    <definedName name="q2drat21" localSheetId="3">#REF!</definedName>
    <definedName name="q2drat21" localSheetId="4">#REF!</definedName>
    <definedName name="q2drat21" localSheetId="9">#REF!</definedName>
    <definedName name="q2drat21">#REF!</definedName>
    <definedName name="q2drat21list" localSheetId="3">#REF!</definedName>
    <definedName name="q2drat21list" localSheetId="4">#REF!</definedName>
    <definedName name="q2drat21list">#REF!</definedName>
    <definedName name="q2drat21tot" localSheetId="3">#REF!</definedName>
    <definedName name="q2drat21tot" localSheetId="4">#REF!</definedName>
    <definedName name="q2drat21tot">#REF!</definedName>
    <definedName name="q2ibdriver" localSheetId="3">#REF!</definedName>
    <definedName name="q2ibdriver" localSheetId="4">#REF!</definedName>
    <definedName name="q2ibdriver">#REF!</definedName>
    <definedName name="q2intcom" localSheetId="3">#REF!</definedName>
    <definedName name="q2intcom" localSheetId="4">#REF!</definedName>
    <definedName name="q2intcom">#REF!</definedName>
    <definedName name="q2mr" localSheetId="3">#REF!</definedName>
    <definedName name="q2mr" localSheetId="4">#REF!</definedName>
    <definedName name="q2mr">#REF!</definedName>
    <definedName name="q2other" localSheetId="3">#REF!</definedName>
    <definedName name="q2other" localSheetId="4">#REF!</definedName>
    <definedName name="q2other">#REF!</definedName>
    <definedName name="q2poster" localSheetId="3">#REF!</definedName>
    <definedName name="q2poster" localSheetId="4">#REF!</definedName>
    <definedName name="q2poster">#REF!</definedName>
    <definedName name="q2posterlist" localSheetId="3">#REF!</definedName>
    <definedName name="q2posterlist" localSheetId="4">#REF!</definedName>
    <definedName name="q2posterlist">#REF!</definedName>
    <definedName name="q2postertot" localSheetId="3">#REF!</definedName>
    <definedName name="q2postertot" localSheetId="4">#REF!</definedName>
    <definedName name="q2postertot">#REF!</definedName>
    <definedName name="q2pr" localSheetId="3">#REF!</definedName>
    <definedName name="q2pr" localSheetId="4">#REF!</definedName>
    <definedName name="q2pr">#REF!</definedName>
    <definedName name="q2press" localSheetId="3">#REF!</definedName>
    <definedName name="q2press" localSheetId="4">#REF!</definedName>
    <definedName name="q2press">#REF!</definedName>
    <definedName name="q2presslist" localSheetId="3">#REF!</definedName>
    <definedName name="q2presslist" localSheetId="4">#REF!</definedName>
    <definedName name="q2presslist">#REF!</definedName>
    <definedName name="q2presstot" localSheetId="3">#REF!</definedName>
    <definedName name="q2presstot" localSheetId="4">#REF!</definedName>
    <definedName name="q2presstot">#REF!</definedName>
    <definedName name="q2prlist" localSheetId="3">#REF!</definedName>
    <definedName name="q2prlist" localSheetId="4">#REF!</definedName>
    <definedName name="q2prlist">#REF!</definedName>
    <definedName name="q2product">'[5]Q2 Costs'!$B$5:$AL$49</definedName>
    <definedName name="q2productlist">'[5]Q2 Costs'!$B$5:$B$49</definedName>
    <definedName name="q2prtot" localSheetId="3">#REF!</definedName>
    <definedName name="q2prtot" localSheetId="4">#REF!</definedName>
    <definedName name="q2prtot" localSheetId="9">#REF!</definedName>
    <definedName name="q2prtot">#REF!</definedName>
    <definedName name="q2prwebtot" localSheetId="3">#REF!</definedName>
    <definedName name="q2prwebtot" localSheetId="4">#REF!</definedName>
    <definedName name="q2prwebtot">#REF!</definedName>
    <definedName name="q2radio" localSheetId="3">#REF!</definedName>
    <definedName name="q2radio" localSheetId="4">#REF!</definedName>
    <definedName name="q2radio">#REF!</definedName>
    <definedName name="q2radiolist" localSheetId="3">#REF!</definedName>
    <definedName name="q2radiolist" localSheetId="4">#REF!</definedName>
    <definedName name="q2radiolist">#REF!</definedName>
    <definedName name="q2radiotot" localSheetId="3">#REF!</definedName>
    <definedName name="q2radiotot" localSheetId="4">#REF!</definedName>
    <definedName name="q2radiotot">#REF!</definedName>
    <definedName name="q2resadsl" localSheetId="3">#REF!</definedName>
    <definedName name="q2resadsl" localSheetId="4">#REF!</definedName>
    <definedName name="q2resadsl">#REF!</definedName>
    <definedName name="q2resadsllist" localSheetId="3">#REF!</definedName>
    <definedName name="q2resadsllist" localSheetId="4">#REF!</definedName>
    <definedName name="q2resadsllist">#REF!</definedName>
    <definedName name="q2resadsltot" localSheetId="3">#REF!</definedName>
    <definedName name="q2resadsltot" localSheetId="4">#REF!</definedName>
    <definedName name="q2resadsltot">#REF!</definedName>
    <definedName name="q2rescurtains" localSheetId="3">#REF!</definedName>
    <definedName name="q2rescurtains" localSheetId="4">#REF!</definedName>
    <definedName name="q2rescurtains">#REF!</definedName>
    <definedName name="q2rescurtainslist" localSheetId="3">#REF!</definedName>
    <definedName name="q2rescurtainslist" localSheetId="4">#REF!</definedName>
    <definedName name="q2rescurtainslist">#REF!</definedName>
    <definedName name="q2rescurtainstot" localSheetId="3">#REF!</definedName>
    <definedName name="q2rescurtainstot" localSheetId="4">#REF!</definedName>
    <definedName name="q2rescurtainstot">#REF!</definedName>
    <definedName name="q2resint" localSheetId="3">#REF!</definedName>
    <definedName name="q2resint" localSheetId="4">#REF!</definedName>
    <definedName name="q2resint">#REF!</definedName>
    <definedName name="q2resintlist" localSheetId="3">#REF!</definedName>
    <definedName name="q2resintlist" localSheetId="4">#REF!</definedName>
    <definedName name="q2resintlist">#REF!</definedName>
    <definedName name="q2resinttot" localSheetId="3">#REF!</definedName>
    <definedName name="q2resinttot" localSheetId="4">#REF!</definedName>
    <definedName name="q2resinttot">#REF!</definedName>
    <definedName name="q2resmagcp" localSheetId="3">#REF!</definedName>
    <definedName name="q2resmagcp" localSheetId="4">#REF!</definedName>
    <definedName name="q2resmagcp">#REF!</definedName>
    <definedName name="q2resmagcplist" localSheetId="3">#REF!</definedName>
    <definedName name="q2resmagcplist" localSheetId="4">#REF!</definedName>
    <definedName name="q2resmagcplist">#REF!</definedName>
    <definedName name="q2resmagcptot" localSheetId="3">#REF!</definedName>
    <definedName name="q2resmagcptot" localSheetId="4">#REF!</definedName>
    <definedName name="q2resmagcptot">#REF!</definedName>
    <definedName name="q2resmagint" localSheetId="3">#REF!</definedName>
    <definedName name="q2resmagint" localSheetId="4">#REF!</definedName>
    <definedName name="q2resmagint">#REF!</definedName>
    <definedName name="q2resmagintlist" localSheetId="3">#REF!</definedName>
    <definedName name="q2resmagintlist" localSheetId="4">#REF!</definedName>
    <definedName name="q2resmagintlist">#REF!</definedName>
    <definedName name="q2resmaginttot" localSheetId="3">#REF!</definedName>
    <definedName name="q2resmaginttot" localSheetId="4">#REF!</definedName>
    <definedName name="q2resmaginttot">#REF!</definedName>
    <definedName name="q2resmagnon" localSheetId="3">#REF!</definedName>
    <definedName name="q2resmagnon" localSheetId="4">#REF!</definedName>
    <definedName name="q2resmagnon">#REF!</definedName>
    <definedName name="q2resmagnonlist" localSheetId="3">#REF!</definedName>
    <definedName name="q2resmagnonlist" localSheetId="4">#REF!</definedName>
    <definedName name="q2resmagnonlist">#REF!</definedName>
    <definedName name="q2resmagnontot" localSheetId="3">#REF!</definedName>
    <definedName name="q2resmagnontot" localSheetId="4">#REF!</definedName>
    <definedName name="q2resmagnontot">#REF!</definedName>
    <definedName name="q2resnonint" localSheetId="3">#REF!</definedName>
    <definedName name="q2resnonint" localSheetId="4">#REF!</definedName>
    <definedName name="q2resnonint">#REF!</definedName>
    <definedName name="q2resnonintlist" localSheetId="3">#REF!</definedName>
    <definedName name="q2resnonintlist" localSheetId="4">#REF!</definedName>
    <definedName name="q2resnonintlist">#REF!</definedName>
    <definedName name="q2resnoninttot" localSheetId="3">#REF!</definedName>
    <definedName name="q2resnoninttot" localSheetId="4">#REF!</definedName>
    <definedName name="q2resnoninttot">#REF!</definedName>
    <definedName name="q2resscm" localSheetId="3">#REF!</definedName>
    <definedName name="q2resscm" localSheetId="4">#REF!</definedName>
    <definedName name="q2resscm">#REF!</definedName>
    <definedName name="q2resscmlist" localSheetId="3">#REF!</definedName>
    <definedName name="q2resscmlist" localSheetId="4">#REF!</definedName>
    <definedName name="q2resscmlist">#REF!</definedName>
    <definedName name="q2resscmtot" localSheetId="3">#REF!</definedName>
    <definedName name="q2resscmtot" localSheetId="4">#REF!</definedName>
    <definedName name="q2resscmtot">#REF!</definedName>
    <definedName name="q2ressurf" localSheetId="3">#REF!</definedName>
    <definedName name="q2ressurf" localSheetId="4">#REF!</definedName>
    <definedName name="q2ressurf">#REF!</definedName>
    <definedName name="q2ressurflist" localSheetId="3">#REF!</definedName>
    <definedName name="q2ressurflist" localSheetId="4">#REF!</definedName>
    <definedName name="q2ressurflist">#REF!</definedName>
    <definedName name="q2ressurftot" localSheetId="3">#REF!</definedName>
    <definedName name="q2ressurftot" localSheetId="4">#REF!</definedName>
    <definedName name="q2ressurftot">#REF!</definedName>
    <definedName name="q2save" localSheetId="9">'[4]Q2 Forecast'!$A$24</definedName>
    <definedName name="q2save">'[4]Q2 Forecast'!$A$24</definedName>
    <definedName name="q2save2" localSheetId="9">'[4]Q2 Forecast'!$A$37</definedName>
    <definedName name="q2save2">'[4]Q2 Forecast'!$A$37</definedName>
    <definedName name="q2spec" localSheetId="3">#REF!</definedName>
    <definedName name="q2spec" localSheetId="4">#REF!</definedName>
    <definedName name="q2spec" localSheetId="9">#REF!</definedName>
    <definedName name="q2spec">#REF!</definedName>
    <definedName name="q2speclist" localSheetId="3">#REF!</definedName>
    <definedName name="q2speclist" localSheetId="4">#REF!</definedName>
    <definedName name="q2speclist">#REF!</definedName>
    <definedName name="q2spectot" localSheetId="3">#REF!</definedName>
    <definedName name="q2spectot" localSheetId="4">#REF!</definedName>
    <definedName name="q2spectot">#REF!</definedName>
    <definedName name="q2startup" localSheetId="3">#REF!</definedName>
    <definedName name="q2startup" localSheetId="4">#REF!</definedName>
    <definedName name="q2startup">#REF!</definedName>
    <definedName name="q2sucurtains" localSheetId="3">#REF!</definedName>
    <definedName name="q2sucurtains" localSheetId="4">#REF!</definedName>
    <definedName name="q2sucurtains">#REF!</definedName>
    <definedName name="q2sucurtainslist" localSheetId="3">#REF!</definedName>
    <definedName name="q2sucurtainslist" localSheetId="4">#REF!</definedName>
    <definedName name="q2sucurtainslist">#REF!</definedName>
    <definedName name="q2sucurtainstot" localSheetId="3">#REF!</definedName>
    <definedName name="q2sucurtainstot" localSheetId="4">#REF!</definedName>
    <definedName name="q2sucurtainstot">#REF!</definedName>
    <definedName name="q2suinfo" localSheetId="3">#REF!</definedName>
    <definedName name="q2suinfo" localSheetId="4">#REF!</definedName>
    <definedName name="q2suinfo">#REF!</definedName>
    <definedName name="q2suinfolist" localSheetId="3">#REF!</definedName>
    <definedName name="q2suinfolist" localSheetId="4">#REF!</definedName>
    <definedName name="q2suinfolist">#REF!</definedName>
    <definedName name="q2suinfotot" localSheetId="3">#REF!</definedName>
    <definedName name="q2suinfotot" localSheetId="4">#REF!</definedName>
    <definedName name="q2suinfotot">#REF!</definedName>
    <definedName name="q2sumag" localSheetId="3">#REF!</definedName>
    <definedName name="q2sumag" localSheetId="4">#REF!</definedName>
    <definedName name="q2sumag">#REF!</definedName>
    <definedName name="q2sumaglist" localSheetId="3">#REF!</definedName>
    <definedName name="q2sumaglist" localSheetId="4">#REF!</definedName>
    <definedName name="q2sumaglist">#REF!</definedName>
    <definedName name="q2sumagtot" localSheetId="3">#REF!</definedName>
    <definedName name="q2sumagtot" localSheetId="4">#REF!</definedName>
    <definedName name="q2sumagtot">#REF!</definedName>
    <definedName name="q2tv" localSheetId="3">#REF!</definedName>
    <definedName name="q2tv" localSheetId="4">#REF!</definedName>
    <definedName name="q2tv">#REF!</definedName>
    <definedName name="q2tvfee" localSheetId="3">#REF!</definedName>
    <definedName name="q2tvfee" localSheetId="4">#REF!</definedName>
    <definedName name="q2tvfee">#REF!</definedName>
    <definedName name="q2tvfeelist" localSheetId="3">#REF!</definedName>
    <definedName name="q2tvfeelist" localSheetId="4">#REF!</definedName>
    <definedName name="q2tvfeelist">#REF!</definedName>
    <definedName name="q2tvfeetot" localSheetId="3">#REF!</definedName>
    <definedName name="q2tvfeetot" localSheetId="4">#REF!</definedName>
    <definedName name="q2tvfeetot">#REF!</definedName>
    <definedName name="q2tvlist" localSheetId="3">#REF!</definedName>
    <definedName name="q2tvlist" localSheetId="4">#REF!</definedName>
    <definedName name="q2tvlist">#REF!</definedName>
    <definedName name="q2tvprod" localSheetId="3">#REF!</definedName>
    <definedName name="q2tvprod" localSheetId="4">#REF!</definedName>
    <definedName name="q2tvprod" localSheetId="2">#REF!</definedName>
    <definedName name="q2tvprod">#REF!</definedName>
    <definedName name="q2tvprodlist" localSheetId="3">#REF!</definedName>
    <definedName name="q2tvprodlist" localSheetId="4">#REF!</definedName>
    <definedName name="q2tvprodlist" localSheetId="2">#REF!</definedName>
    <definedName name="q2tvprodlist">#REF!</definedName>
    <definedName name="q2tvprodlisttwo" localSheetId="3">#REF!</definedName>
    <definedName name="q2tvprodlisttwo">#REF!</definedName>
    <definedName name="q2tvprodtot" localSheetId="3">#REF!</definedName>
    <definedName name="q2tvprodtot" localSheetId="4">#REF!</definedName>
    <definedName name="q2tvprodtot" localSheetId="2">#REF!</definedName>
    <definedName name="q2tvprodtot">#REF!</definedName>
    <definedName name="q2tvprodtottwo" localSheetId="3">#REF!</definedName>
    <definedName name="q2tvprodtottwo">#REF!</definedName>
    <definedName name="q2tvprodtwo" localSheetId="3">#REF!</definedName>
    <definedName name="q2tvprodtwo">#REF!</definedName>
    <definedName name="q2tvtot" localSheetId="3">#REF!</definedName>
    <definedName name="q2tvtot" localSheetId="4">#REF!</definedName>
    <definedName name="q2tvtot">#REF!</definedName>
    <definedName name="q2web" localSheetId="3">#REF!</definedName>
    <definedName name="q2web" localSheetId="4">#REF!</definedName>
    <definedName name="q2web">#REF!</definedName>
    <definedName name="q2webhost" localSheetId="3">#REF!</definedName>
    <definedName name="q2webhost" localSheetId="4">#REF!</definedName>
    <definedName name="q2webhost">#REF!</definedName>
    <definedName name="q2weblist" localSheetId="3">#REF!</definedName>
    <definedName name="q2weblist" localSheetId="4">#REF!</definedName>
    <definedName name="q2weblist">#REF!</definedName>
    <definedName name="q2webtot" localSheetId="3">#REF!</definedName>
    <definedName name="q2webtot" localSheetId="4">#REF!</definedName>
    <definedName name="q2webtot">#REF!</definedName>
    <definedName name="q2webtot2" localSheetId="3">#REF!</definedName>
    <definedName name="q2webtot2" localSheetId="4">#REF!</definedName>
    <definedName name="q2webtot2">#REF!</definedName>
    <definedName name="q3bhtp">[5]SOHO!$S$221</definedName>
    <definedName name="q3billbus">[5]SOHO!$S$234</definedName>
    <definedName name="q3bltp">[5]SOHO!$S$204</definedName>
    <definedName name="q3bpsr">[5]SOHO!$S$149</definedName>
    <definedName name="q3busadsl" localSheetId="3">#REF!</definedName>
    <definedName name="q3busadsl" localSheetId="4">#REF!</definedName>
    <definedName name="q3busadsl" localSheetId="9">#REF!</definedName>
    <definedName name="q3busadsl">#REF!</definedName>
    <definedName name="q3busadsllist" localSheetId="3">#REF!</definedName>
    <definedName name="q3busadsllist" localSheetId="4">#REF!</definedName>
    <definedName name="q3busadsllist">#REF!</definedName>
    <definedName name="q3busadsltot" localSheetId="3">#REF!</definedName>
    <definedName name="q3busadsltot" localSheetId="4">#REF!</definedName>
    <definedName name="q3busadsltot">#REF!</definedName>
    <definedName name="q3busbtwt" localSheetId="3">#REF!</definedName>
    <definedName name="q3busbtwt" localSheetId="4">#REF!</definedName>
    <definedName name="q3busbtwt">#REF!</definedName>
    <definedName name="q3busbtwtlist" localSheetId="3">#REF!</definedName>
    <definedName name="q3busbtwtlist" localSheetId="4">#REF!</definedName>
    <definedName name="q3busbtwtlist">#REF!</definedName>
    <definedName name="q3busbtwtst" localSheetId="3">#REF!</definedName>
    <definedName name="q3busbtwtst" localSheetId="4">#REF!</definedName>
    <definedName name="q3busbtwtst">#REF!</definedName>
    <definedName name="q3busbtwtstlist" localSheetId="3">#REF!</definedName>
    <definedName name="q3busbtwtstlist" localSheetId="4">#REF!</definedName>
    <definedName name="q3busbtwtstlist">#REF!</definedName>
    <definedName name="q3busbtwtsttot" localSheetId="3">#REF!</definedName>
    <definedName name="q3busbtwtsttot" localSheetId="4">#REF!</definedName>
    <definedName name="q3busbtwtsttot">#REF!</definedName>
    <definedName name="q3busbtwttot" localSheetId="3">#REF!</definedName>
    <definedName name="q3busbtwttot" localSheetId="4">#REF!</definedName>
    <definedName name="q3busbtwttot">#REF!</definedName>
    <definedName name="q3busdra" localSheetId="3">#REF!</definedName>
    <definedName name="q3busdra" localSheetId="4">#REF!</definedName>
    <definedName name="q3busdra">#REF!</definedName>
    <definedName name="q3busdralist" localSheetId="3">#REF!</definedName>
    <definedName name="q3busdralist" localSheetId="4">#REF!</definedName>
    <definedName name="q3busdralist">#REF!</definedName>
    <definedName name="q3busdratot" localSheetId="3">#REF!</definedName>
    <definedName name="q3busdratot" localSheetId="4">#REF!</definedName>
    <definedName name="q3busdratot">#REF!</definedName>
    <definedName name="q3busgol" localSheetId="3">#REF!</definedName>
    <definedName name="q3busgol" localSheetId="4">#REF!</definedName>
    <definedName name="q3busgol">#REF!</definedName>
    <definedName name="q3busgollist" localSheetId="3">#REF!</definedName>
    <definedName name="q3busgollist" localSheetId="4">#REF!</definedName>
    <definedName name="q3busgollist">#REF!</definedName>
    <definedName name="q3busgoltot" localSheetId="3">#REF!</definedName>
    <definedName name="q3busgoltot" localSheetId="4">#REF!</definedName>
    <definedName name="q3busgoltot">#REF!</definedName>
    <definedName name="q3busltr">[5]SOHO!$R$130:$T$148</definedName>
    <definedName name="q3busltrlist">[5]SOHO!$R$130:$R$148</definedName>
    <definedName name="q3busmob" localSheetId="3">#REF!</definedName>
    <definedName name="q3busmob" localSheetId="4">#REF!</definedName>
    <definedName name="q3busmob" localSheetId="9">#REF!</definedName>
    <definedName name="q3busmob">#REF!</definedName>
    <definedName name="q3busmoblist" localSheetId="3">#REF!</definedName>
    <definedName name="q3busmoblist" localSheetId="4">#REF!</definedName>
    <definedName name="q3busmoblist">#REF!</definedName>
    <definedName name="q3busmobtot" localSheetId="3">#REF!</definedName>
    <definedName name="q3busmobtot" localSheetId="4">#REF!</definedName>
    <definedName name="q3busmobtot">#REF!</definedName>
    <definedName name="q3busprod">[5]SOHO!$R$187:$S$212</definedName>
    <definedName name="q3busprodhi">[5]SOHO!$R$205:$S$221</definedName>
    <definedName name="q3busprodhilist">[5]SOHO!$R$205:$R$221</definedName>
    <definedName name="q3busprodlist">[5]SOHO!$R$187:$R$212</definedName>
    <definedName name="q3busprodlow">[5]SOHO!$R$187:$S$204</definedName>
    <definedName name="q3busprodlowlist">[5]SOHO!$R$187:$R$204</definedName>
    <definedName name="q3busstbens" localSheetId="3">#REF!</definedName>
    <definedName name="q3busstbens" localSheetId="4">#REF!</definedName>
    <definedName name="q3busstbens" localSheetId="9">#REF!</definedName>
    <definedName name="q3busstbens">#REF!</definedName>
    <definedName name="q3busstbenslist" localSheetId="3">#REF!</definedName>
    <definedName name="q3busstbenslist" localSheetId="4">#REF!</definedName>
    <definedName name="q3busstbenslist">#REF!</definedName>
    <definedName name="q3busstbenstot" localSheetId="3">#REF!</definedName>
    <definedName name="q3busstbenstot" localSheetId="4">#REF!</definedName>
    <definedName name="q3busstbenstot">#REF!</definedName>
    <definedName name="q3bussts" localSheetId="3">#REF!</definedName>
    <definedName name="q3bussts" localSheetId="4">#REF!</definedName>
    <definedName name="q3bussts">#REF!</definedName>
    <definedName name="q3busstslist" localSheetId="3">#REF!</definedName>
    <definedName name="q3busstslist" localSheetId="4">#REF!</definedName>
    <definedName name="q3busstslist">#REF!</definedName>
    <definedName name="q3busststot" localSheetId="3">#REF!</definedName>
    <definedName name="q3busststot" localSheetId="4">#REF!</definedName>
    <definedName name="q3busststot">#REF!</definedName>
    <definedName name="q3bussurf" localSheetId="3">#REF!</definedName>
    <definedName name="q3bussurf" localSheetId="4">#REF!</definedName>
    <definedName name="q3bussurf">#REF!</definedName>
    <definedName name="q3bussurflist" localSheetId="3">#REF!</definedName>
    <definedName name="q3bussurflist" localSheetId="4">#REF!</definedName>
    <definedName name="q3bussurflist">#REF!</definedName>
    <definedName name="q3bussurftot" localSheetId="3">#REF!</definedName>
    <definedName name="q3bussurftot" localSheetId="4">#REF!</definedName>
    <definedName name="q3bussurftot">#REF!</definedName>
    <definedName name="q3cd">[5]SOHO!$S$124</definedName>
    <definedName name="q3cdrom">[5]SOHO!$R$111:$S$122</definedName>
    <definedName name="q3cdromlist">[5]SOHO!$R$111:$R$123</definedName>
    <definedName name="q3cont" localSheetId="3">#REF!</definedName>
    <definedName name="q3cont" localSheetId="4">#REF!</definedName>
    <definedName name="q3cont" localSheetId="9">#REF!</definedName>
    <definedName name="q3cont">#REF!</definedName>
    <definedName name="q3costtotal" localSheetId="3">#REF!</definedName>
    <definedName name="q3costtotal" localSheetId="4">#REF!</definedName>
    <definedName name="q3costtotal">#REF!</definedName>
    <definedName name="q3coupon" localSheetId="3">#REF!</definedName>
    <definedName name="q3coupon" localSheetId="4">#REF!</definedName>
    <definedName name="q3coupon">#REF!</definedName>
    <definedName name="q3data" localSheetId="3">#REF!</definedName>
    <definedName name="q3data" localSheetId="4">#REF!</definedName>
    <definedName name="q3data">#REF!</definedName>
    <definedName name="q3datarecon" localSheetId="3">[5]SOHO!#REF!</definedName>
    <definedName name="q3datarecon" localSheetId="4">[5]SOHO!#REF!</definedName>
    <definedName name="q3datarecon" localSheetId="2">[5]SOHO!#REF!</definedName>
    <definedName name="q3datarecon">[5]SOHO!#REF!</definedName>
    <definedName name="q3datarecontwo" localSheetId="3">[5]SOHO!#REF!</definedName>
    <definedName name="q3datarecontwo">[5]SOHO!#REF!</definedName>
    <definedName name="q3dmc" localSheetId="9">'[4]Q3 Forecast'!$A$23</definedName>
    <definedName name="q3dmc">'[4]Q3 Forecast'!$A$23</definedName>
    <definedName name="q3dmc2" localSheetId="9">'[4]Q3 Forecast'!$A$36</definedName>
    <definedName name="q3dmc2">'[4]Q3 Forecast'!$A$36</definedName>
    <definedName name="q3dome">[5]SOHO!$S$312</definedName>
    <definedName name="q3dp">[5]SOHO!$S$303</definedName>
    <definedName name="q3fulfil">[5]SOHO!$S$254</definedName>
    <definedName name="q3gs2l" localSheetId="3">#REF!</definedName>
    <definedName name="q3gs2l" localSheetId="4">#REF!</definedName>
    <definedName name="q3gs2l" localSheetId="9">#REF!</definedName>
    <definedName name="q3gs2l">#REF!</definedName>
    <definedName name="q3gs2llist" localSheetId="3">#REF!</definedName>
    <definedName name="q3gs2llist" localSheetId="4">#REF!</definedName>
    <definedName name="q3gs2llist">#REF!</definedName>
    <definedName name="q3gs2ltot" localSheetId="3">#REF!</definedName>
    <definedName name="q3gs2ltot" localSheetId="4">#REF!</definedName>
    <definedName name="q3gs2ltot">#REF!</definedName>
    <definedName name="q3gsacquis" localSheetId="3">#REF!</definedName>
    <definedName name="q3gsacquis" localSheetId="4">#REF!</definedName>
    <definedName name="q3gsacquis">#REF!</definedName>
    <definedName name="q3gsacquislist" localSheetId="3">#REF!</definedName>
    <definedName name="q3gsacquislist" localSheetId="4">#REF!</definedName>
    <definedName name="q3gsacquislist">#REF!</definedName>
    <definedName name="q3gsacquistot" localSheetId="3">#REF!</definedName>
    <definedName name="q3gsacquistot" localSheetId="4">#REF!</definedName>
    <definedName name="q3gsacquistot">#REF!</definedName>
    <definedName name="q3gsflyer" localSheetId="3">#REF!</definedName>
    <definedName name="q3gsflyer" localSheetId="4">#REF!</definedName>
    <definedName name="q3gsflyer">#REF!</definedName>
    <definedName name="q3gsflyerlist" localSheetId="3">#REF!</definedName>
    <definedName name="q3gsflyerlist" localSheetId="4">#REF!</definedName>
    <definedName name="q3gsflyerlist">#REF!</definedName>
    <definedName name="q3gsflyertot" localSheetId="3">#REF!</definedName>
    <definedName name="q3gsflyertot" localSheetId="4">#REF!</definedName>
    <definedName name="q3gsflyertot">#REF!</definedName>
    <definedName name="q3gshw" localSheetId="3">#REF!</definedName>
    <definedName name="q3gshw" localSheetId="4">#REF!</definedName>
    <definedName name="q3gshw">#REF!</definedName>
    <definedName name="q3gshwlist" localSheetId="3">#REF!</definedName>
    <definedName name="q3gshwlist" localSheetId="4">#REF!</definedName>
    <definedName name="q3gshwlist">#REF!</definedName>
    <definedName name="q3gshwtot" localSheetId="3">#REF!</definedName>
    <definedName name="q3gshwtot" localSheetId="4">#REF!</definedName>
    <definedName name="q3gshwtot">#REF!</definedName>
    <definedName name="q3gsmag" localSheetId="3">#REF!</definedName>
    <definedName name="q3gsmag" localSheetId="4">#REF!</definedName>
    <definedName name="q3gsmag">#REF!</definedName>
    <definedName name="q3gsmaglist" localSheetId="3">#REF!</definedName>
    <definedName name="q3gsmaglist" localSheetId="4">#REF!</definedName>
    <definedName name="q3gsmaglist">#REF!</definedName>
    <definedName name="q3gsmagtot" localSheetId="3">#REF!</definedName>
    <definedName name="q3gsmagtot" localSheetId="4">#REF!</definedName>
    <definedName name="q3gsmagtot">#REF!</definedName>
    <definedName name="q3ibdriver" localSheetId="3">#REF!</definedName>
    <definedName name="q3ibdriver" localSheetId="4">#REF!</definedName>
    <definedName name="q3ibdriver">#REF!</definedName>
    <definedName name="q3intcom" localSheetId="3">#REF!</definedName>
    <definedName name="q3intcom" localSheetId="4">#REF!</definedName>
    <definedName name="q3intcom">#REF!</definedName>
    <definedName name="q3mob" localSheetId="3">#REF!</definedName>
    <definedName name="q3mob" localSheetId="4">#REF!</definedName>
    <definedName name="q3mob">#REF!</definedName>
    <definedName name="q3mobins" localSheetId="3">#REF!</definedName>
    <definedName name="q3mobins" localSheetId="4">#REF!</definedName>
    <definedName name="q3mobins">#REF!</definedName>
    <definedName name="q3moblist" localSheetId="3">#REF!</definedName>
    <definedName name="q3moblist" localSheetId="4">#REF!</definedName>
    <definedName name="q3moblist">#REF!</definedName>
    <definedName name="q3mr" localSheetId="3">#REF!</definedName>
    <definedName name="q3mr" localSheetId="4">#REF!</definedName>
    <definedName name="q3mr">#REF!</definedName>
    <definedName name="q3mrrecon" localSheetId="3">#REF!</definedName>
    <definedName name="q3mrrecon" localSheetId="4">#REF!</definedName>
    <definedName name="q3mrrecon" localSheetId="2">#REF!</definedName>
    <definedName name="q3mrrecon">#REF!</definedName>
    <definedName name="q3mrrecontwo" localSheetId="3">#REF!</definedName>
    <definedName name="q3mrrecontwo">#REF!</definedName>
    <definedName name="q3nat">[1]SOHO!$L$38:$M$48</definedName>
    <definedName name="q3natlist">[1]SOHO!$L$38:$L$48</definedName>
    <definedName name="q3other" localSheetId="3">#REF!</definedName>
    <definedName name="q3other" localSheetId="4">#REF!</definedName>
    <definedName name="q3other">#REF!</definedName>
    <definedName name="q3otherlist" localSheetId="3">#REF!</definedName>
    <definedName name="q3otherlist" localSheetId="4">#REF!</definedName>
    <definedName name="q3otherlist">#REF!</definedName>
    <definedName name="q3othertot" localSheetId="3">#REF!</definedName>
    <definedName name="q3othertot" localSheetId="4">#REF!</definedName>
    <definedName name="q3othertot">#REF!</definedName>
    <definedName name="q3out">[1]SOHO!$L$59:$M$61</definedName>
    <definedName name="q3outlist">[1]SOHO!$L$59:$L$61</definedName>
    <definedName name="q3poster" localSheetId="3">#REF!</definedName>
    <definedName name="q3poster" localSheetId="4">#REF!</definedName>
    <definedName name="q3poster">#REF!</definedName>
    <definedName name="q3posterlist" localSheetId="3">#REF!</definedName>
    <definedName name="q3posterlist" localSheetId="4">#REF!</definedName>
    <definedName name="q3posterlist">#REF!</definedName>
    <definedName name="q3postertot" localSheetId="3">#REF!</definedName>
    <definedName name="q3postertot" localSheetId="4">#REF!</definedName>
    <definedName name="q3postertot">#REF!</definedName>
    <definedName name="q3pr" localSheetId="3">#REF!</definedName>
    <definedName name="q3pr" localSheetId="4">#REF!</definedName>
    <definedName name="q3pr">#REF!</definedName>
    <definedName name="q3press" localSheetId="3">#REF!</definedName>
    <definedName name="q3press" localSheetId="4">#REF!</definedName>
    <definedName name="q3press">#REF!</definedName>
    <definedName name="q3presslist" localSheetId="3">#REF!</definedName>
    <definedName name="q3presslist" localSheetId="4">#REF!</definedName>
    <definedName name="q3presslist">#REF!</definedName>
    <definedName name="q3presstot" localSheetId="3">#REF!</definedName>
    <definedName name="q3presstot" localSheetId="4">#REF!</definedName>
    <definedName name="q3presstot">#REF!</definedName>
    <definedName name="q3prlist" localSheetId="3">#REF!</definedName>
    <definedName name="q3prlist" localSheetId="4">#REF!</definedName>
    <definedName name="q3prlist">#REF!</definedName>
    <definedName name="q3product">'[5]Q3 Costs'!$C$5:$AK$45</definedName>
    <definedName name="q3productlist">'[5]Q3 Costs'!$C$5:$C$45</definedName>
    <definedName name="q3promo" localSheetId="3">#REF!</definedName>
    <definedName name="q3promo" localSheetId="4">#REF!</definedName>
    <definedName name="q3promo" localSheetId="9">#REF!</definedName>
    <definedName name="q3promo">#REF!</definedName>
    <definedName name="q3prtot" localSheetId="3">#REF!</definedName>
    <definedName name="q3prtot" localSheetId="4">#REF!</definedName>
    <definedName name="q3prtot">#REF!</definedName>
    <definedName name="q3prwebtot" localSheetId="3">#REF!</definedName>
    <definedName name="q3prwebtot" localSheetId="4">#REF!</definedName>
    <definedName name="q3prwebtot">#REF!</definedName>
    <definedName name="q3radio" localSheetId="3">#REF!</definedName>
    <definedName name="q3radio" localSheetId="4">#REF!</definedName>
    <definedName name="q3radio">#REF!</definedName>
    <definedName name="q3radiolist" localSheetId="3">#REF!</definedName>
    <definedName name="q3radiolist" localSheetId="4">#REF!</definedName>
    <definedName name="q3radiolist">#REF!</definedName>
    <definedName name="q3radiotot" localSheetId="3">#REF!</definedName>
    <definedName name="q3radiotot" localSheetId="4">#REF!</definedName>
    <definedName name="q3radiotot">#REF!</definedName>
    <definedName name="q3resadsl" localSheetId="3">#REF!</definedName>
    <definedName name="q3resadsl" localSheetId="4">#REF!</definedName>
    <definedName name="q3resadsl">#REF!</definedName>
    <definedName name="q3resadsllist" localSheetId="3">#REF!</definedName>
    <definedName name="q3resadsllist" localSheetId="4">#REF!</definedName>
    <definedName name="q3resadsllist">#REF!</definedName>
    <definedName name="q3resadsltot" localSheetId="3">#REF!</definedName>
    <definedName name="q3resadsltot" localSheetId="4">#REF!</definedName>
    <definedName name="q3resadsltot">#REF!</definedName>
    <definedName name="q3resbttbens" localSheetId="3">#REF!</definedName>
    <definedName name="q3resbttbens" localSheetId="4">#REF!</definedName>
    <definedName name="q3resbttbens">#REF!</definedName>
    <definedName name="q3resbttbenslist" localSheetId="3">#REF!</definedName>
    <definedName name="q3resbttbenslist" localSheetId="4">#REF!</definedName>
    <definedName name="q3resbttbenslist">#REF!</definedName>
    <definedName name="q3resbttbenstot" localSheetId="3">#REF!</definedName>
    <definedName name="q3resbttbenstot" localSheetId="4">#REF!</definedName>
    <definedName name="q3resbttbenstot">#REF!</definedName>
    <definedName name="q3resbttst" localSheetId="3">#REF!</definedName>
    <definedName name="q3resbttst" localSheetId="4">#REF!</definedName>
    <definedName name="q3resbttst">#REF!</definedName>
    <definedName name="q3resbttstlist" localSheetId="3">#REF!</definedName>
    <definedName name="q3resbttstlist" localSheetId="4">#REF!</definedName>
    <definedName name="q3resbttstlist">#REF!</definedName>
    <definedName name="q3resbttsttot" localSheetId="3">#REF!</definedName>
    <definedName name="q3resbttsttot" localSheetId="4">#REF!</definedName>
    <definedName name="q3resbttsttot">#REF!</definedName>
    <definedName name="q3resbtwtst" localSheetId="3">#REF!</definedName>
    <definedName name="q3resbtwtst" localSheetId="4">#REF!</definedName>
    <definedName name="q3resbtwtst">#REF!</definedName>
    <definedName name="q3resbtwtstlist" localSheetId="3">#REF!</definedName>
    <definedName name="q3resbtwtstlist" localSheetId="4">#REF!</definedName>
    <definedName name="q3resbtwtstlist">#REF!</definedName>
    <definedName name="q3resbtwtsttot" localSheetId="3">#REF!</definedName>
    <definedName name="q3resbtwtsttot" localSheetId="4">#REF!</definedName>
    <definedName name="q3resbtwtsttot">#REF!</definedName>
    <definedName name="q3resdra" localSheetId="3">#REF!</definedName>
    <definedName name="q3resdra" localSheetId="4">#REF!</definedName>
    <definedName name="q3resdra">#REF!</definedName>
    <definedName name="q3resdralist" localSheetId="3">#REF!</definedName>
    <definedName name="q3resdralist" localSheetId="4">#REF!</definedName>
    <definedName name="q3resdralist">#REF!</definedName>
    <definedName name="q3resdratot" localSheetId="3">#REF!</definedName>
    <definedName name="q3resdratot" localSheetId="4">#REF!</definedName>
    <definedName name="q3resdratot">#REF!</definedName>
    <definedName name="q3resltr" localSheetId="3">#REF!</definedName>
    <definedName name="q3resltr" localSheetId="4">#REF!</definedName>
    <definedName name="q3resltr">#REF!</definedName>
    <definedName name="q3resltrlist" localSheetId="3">#REF!</definedName>
    <definedName name="q3resltrlist" localSheetId="4">#REF!</definedName>
    <definedName name="q3resltrlist">#REF!</definedName>
    <definedName name="q3resmob" localSheetId="3">#REF!</definedName>
    <definedName name="q3resmob" localSheetId="4">#REF!</definedName>
    <definedName name="q3resmob">#REF!</definedName>
    <definedName name="q3resmoblist" localSheetId="3">#REF!</definedName>
    <definedName name="q3resmoblist" localSheetId="4">#REF!</definedName>
    <definedName name="q3resmoblist">#REF!</definedName>
    <definedName name="q3resmobtot" localSheetId="3">#REF!</definedName>
    <definedName name="q3resmobtot" localSheetId="4">#REF!</definedName>
    <definedName name="q3resmobtot">#REF!</definedName>
    <definedName name="q3resprodhi" localSheetId="3">#REF!</definedName>
    <definedName name="q3resprodhi" localSheetId="4">#REF!</definedName>
    <definedName name="q3resprodhi">#REF!</definedName>
    <definedName name="q3resprodhilist" localSheetId="3">#REF!</definedName>
    <definedName name="q3resprodhilist" localSheetId="4">#REF!</definedName>
    <definedName name="q3resprodhilist">#REF!</definedName>
    <definedName name="q3resprodlow" localSheetId="3">#REF!</definedName>
    <definedName name="q3resprodlow" localSheetId="4">#REF!</definedName>
    <definedName name="q3resprodlow">#REF!</definedName>
    <definedName name="q3resprodlowlist" localSheetId="3">#REF!</definedName>
    <definedName name="q3resprodlowlist" localSheetId="4">#REF!</definedName>
    <definedName name="q3resprodlowlist">#REF!</definedName>
    <definedName name="q3resstbens" localSheetId="3">#REF!</definedName>
    <definedName name="q3resstbens" localSheetId="4">#REF!</definedName>
    <definedName name="q3resstbens">#REF!</definedName>
    <definedName name="q3resstbenslist" localSheetId="3">#REF!</definedName>
    <definedName name="q3resstbenslist" localSheetId="4">#REF!</definedName>
    <definedName name="q3resstbenslist">#REF!</definedName>
    <definedName name="q3resstbenstot" localSheetId="3">#REF!</definedName>
    <definedName name="q3resstbenstot" localSheetId="4">#REF!</definedName>
    <definedName name="q3resstbenstot">#REF!</definedName>
    <definedName name="q3ressts" localSheetId="3">#REF!</definedName>
    <definedName name="q3ressts" localSheetId="4">#REF!</definedName>
    <definedName name="q3ressts">#REF!</definedName>
    <definedName name="q3resstslist" localSheetId="3">#REF!</definedName>
    <definedName name="q3resstslist" localSheetId="4">#REF!</definedName>
    <definedName name="q3resstslist">#REF!</definedName>
    <definedName name="q3resststot" localSheetId="3">#REF!</definedName>
    <definedName name="q3resststot" localSheetId="4">#REF!</definedName>
    <definedName name="q3resststot">#REF!</definedName>
    <definedName name="q3ressurf" localSheetId="3">#REF!</definedName>
    <definedName name="q3ressurf" localSheetId="4">#REF!</definedName>
    <definedName name="q3ressurf">#REF!</definedName>
    <definedName name="q3ressurflist" localSheetId="3">#REF!</definedName>
    <definedName name="q3ressurflist" localSheetId="4">#REF!</definedName>
    <definedName name="q3ressurflist">#REF!</definedName>
    <definedName name="q3ressurftot" localSheetId="3">#REF!</definedName>
    <definedName name="q3ressurftot" localSheetId="4">#REF!</definedName>
    <definedName name="q3ressurftot">#REF!</definedName>
    <definedName name="q3restrade" localSheetId="3">#REF!</definedName>
    <definedName name="q3restrade" localSheetId="4">#REF!</definedName>
    <definedName name="q3restrade">#REF!</definedName>
    <definedName name="q3restradee" localSheetId="3">#REF!</definedName>
    <definedName name="q3restradee" localSheetId="4">#REF!</definedName>
    <definedName name="q3restradee">#REF!</definedName>
    <definedName name="q3restradeelist" localSheetId="3">#REF!</definedName>
    <definedName name="q3restradeelist" localSheetId="4">#REF!</definedName>
    <definedName name="q3restradeelist">#REF!</definedName>
    <definedName name="q3restradeetot" localSheetId="3">#REF!</definedName>
    <definedName name="q3restradeetot" localSheetId="4">#REF!</definedName>
    <definedName name="q3restradeetot">#REF!</definedName>
    <definedName name="q3restradelist" localSheetId="3">#REF!</definedName>
    <definedName name="q3restradelist" localSheetId="4">#REF!</definedName>
    <definedName name="q3restradelist">#REF!</definedName>
    <definedName name="q3restradetot" localSheetId="3">#REF!</definedName>
    <definedName name="q3restradetot" localSheetId="4">#REF!</definedName>
    <definedName name="q3restradetot">#REF!</definedName>
    <definedName name="q3rhtp" localSheetId="3">#REF!</definedName>
    <definedName name="q3rhtp" localSheetId="4">#REF!</definedName>
    <definedName name="q3rhtp" localSheetId="2">#REF!</definedName>
    <definedName name="q3rhtp">#REF!</definedName>
    <definedName name="q3rhtptwo" localSheetId="3">#REF!</definedName>
    <definedName name="q3rhtptwo">#REF!</definedName>
    <definedName name="q3rltp" localSheetId="3">#REF!</definedName>
    <definedName name="q3rltp" localSheetId="4">#REF!</definedName>
    <definedName name="q3rltp">#REF!</definedName>
    <definedName name="q3rpsr" localSheetId="3">#REF!</definedName>
    <definedName name="q3rpsr" localSheetId="4">#REF!</definedName>
    <definedName name="q3rpsr">#REF!</definedName>
    <definedName name="q3save" localSheetId="9">'[4]Q3 Forecast'!$A$24</definedName>
    <definedName name="q3save">'[4]Q3 Forecast'!$A$24</definedName>
    <definedName name="q3save2" localSheetId="9">'[4]Q3 Forecast'!$A$37</definedName>
    <definedName name="q3save2">'[4]Q3 Forecast'!$A$37</definedName>
    <definedName name="q3solusrecon" localSheetId="3">#REF!</definedName>
    <definedName name="q3solusrecon" localSheetId="4">#REF!</definedName>
    <definedName name="q3solusrecon" localSheetId="9">#REF!</definedName>
    <definedName name="q3solusrecon">#REF!</definedName>
    <definedName name="q3spec" localSheetId="3">#REF!</definedName>
    <definedName name="q3spec" localSheetId="4">#REF!</definedName>
    <definedName name="q3spec">#REF!</definedName>
    <definedName name="q3speclist" localSheetId="3">#REF!</definedName>
    <definedName name="q3speclist" localSheetId="4">#REF!</definedName>
    <definedName name="q3speclist">#REF!</definedName>
    <definedName name="q3spectot" localSheetId="3">#REF!</definedName>
    <definedName name="q3spectot" localSheetId="4">#REF!</definedName>
    <definedName name="q3spectot">#REF!</definedName>
    <definedName name="q3tv" localSheetId="3">#REF!</definedName>
    <definedName name="q3tv" localSheetId="4">#REF!</definedName>
    <definedName name="q3tv">#REF!</definedName>
    <definedName name="q3tvcost" localSheetId="3">#REF!</definedName>
    <definedName name="q3tvcost" localSheetId="4">#REF!</definedName>
    <definedName name="q3tvcost">#REF!</definedName>
    <definedName name="q3tvfee" localSheetId="3">#REF!</definedName>
    <definedName name="q3tvfee" localSheetId="4">#REF!</definedName>
    <definedName name="q3tvfee">#REF!</definedName>
    <definedName name="q3tvlist" localSheetId="3">#REF!</definedName>
    <definedName name="q3tvlist" localSheetId="4">#REF!</definedName>
    <definedName name="q3tvlist">#REF!</definedName>
    <definedName name="q3tvprod" localSheetId="3">#REF!</definedName>
    <definedName name="q3tvprod" localSheetId="4">#REF!</definedName>
    <definedName name="q3tvprod" localSheetId="2">#REF!</definedName>
    <definedName name="q3tvprod">#REF!</definedName>
    <definedName name="q3tvprodlist" localSheetId="3">#REF!</definedName>
    <definedName name="q3tvprodlist" localSheetId="4">#REF!</definedName>
    <definedName name="q3tvprodlist" localSheetId="2">#REF!</definedName>
    <definedName name="q3tvprodlist">#REF!</definedName>
    <definedName name="q3tvprodlisttwo" localSheetId="3">#REF!</definedName>
    <definedName name="q3tvprodlisttwo">#REF!</definedName>
    <definedName name="q3tvprodtwo" localSheetId="3">#REF!</definedName>
    <definedName name="q3tvprodtwo">#REF!</definedName>
    <definedName name="q3tvtot" localSheetId="3">#REF!</definedName>
    <definedName name="q3tvtot" localSheetId="4">#REF!</definedName>
    <definedName name="q3tvtot">#REF!</definedName>
    <definedName name="q3up" localSheetId="3">#REF!</definedName>
    <definedName name="q3up" localSheetId="4">#REF!</definedName>
    <definedName name="q3up" localSheetId="2">#REF!</definedName>
    <definedName name="q3up">#REF!</definedName>
    <definedName name="q3update" localSheetId="3">#REF!</definedName>
    <definedName name="q3update" localSheetId="4">#REF!</definedName>
    <definedName name="q3update">#REF!</definedName>
    <definedName name="q3updatecontrib" localSheetId="3">#REF!</definedName>
    <definedName name="q3updatecontrib" localSheetId="4">#REF!</definedName>
    <definedName name="q3updatecontrib">#REF!</definedName>
    <definedName name="q3updatelist" localSheetId="3">#REF!</definedName>
    <definedName name="q3updatelist" localSheetId="4">#REF!</definedName>
    <definedName name="q3updatelist">#REF!</definedName>
    <definedName name="q3uptwo" localSheetId="3">#REF!</definedName>
    <definedName name="q3uptwo">#REF!</definedName>
    <definedName name="q3web" localSheetId="3">#REF!</definedName>
    <definedName name="q3web" localSheetId="4">#REF!</definedName>
    <definedName name="q3web">#REF!</definedName>
    <definedName name="q3webhost" localSheetId="3">#REF!</definedName>
    <definedName name="q3webhost" localSheetId="4">#REF!</definedName>
    <definedName name="q3webhost">#REF!</definedName>
    <definedName name="q3weblist" localSheetId="3">#REF!</definedName>
    <definedName name="q3weblist" localSheetId="4">#REF!</definedName>
    <definedName name="q3weblist">#REF!</definedName>
    <definedName name="q3webtot" localSheetId="3">#REF!</definedName>
    <definedName name="q3webtot" localSheetId="4">#REF!</definedName>
    <definedName name="q3webtot">#REF!</definedName>
    <definedName name="q3webtot2" localSheetId="3">#REF!</definedName>
    <definedName name="q3webtot2" localSheetId="4">#REF!</definedName>
    <definedName name="q3webtot2">#REF!</definedName>
    <definedName name="q4bhtp" localSheetId="3">#REF!</definedName>
    <definedName name="q4bhtp" localSheetId="4">#REF!</definedName>
    <definedName name="q4bhtp">#REF!</definedName>
    <definedName name="q4bilbustwo" localSheetId="3">#REF!</definedName>
    <definedName name="q4bilbustwo">#REF!</definedName>
    <definedName name="q4billbus" localSheetId="3">#REF!</definedName>
    <definedName name="q4billbus" localSheetId="4">#REF!</definedName>
    <definedName name="q4billbus" localSheetId="2">#REF!</definedName>
    <definedName name="q4billbus">#REF!</definedName>
    <definedName name="q4bltp" localSheetId="3">#REF!</definedName>
    <definedName name="q4bltp" localSheetId="4">#REF!</definedName>
    <definedName name="q4bltp">#REF!</definedName>
    <definedName name="q4bushiprod" localSheetId="3">#REF!</definedName>
    <definedName name="q4bushiprod" localSheetId="4">#REF!</definedName>
    <definedName name="q4bushiprod">#REF!</definedName>
    <definedName name="q4bushiprodlist" localSheetId="3">#REF!</definedName>
    <definedName name="q4bushiprodlist" localSheetId="4">#REF!</definedName>
    <definedName name="q4bushiprodlist">#REF!</definedName>
    <definedName name="q4busloprod" localSheetId="3">#REF!</definedName>
    <definedName name="q4busloprod" localSheetId="4">#REF!</definedName>
    <definedName name="q4busloprod">#REF!</definedName>
    <definedName name="q4busloprodlist" localSheetId="3">#REF!</definedName>
    <definedName name="q4busloprodlist" localSheetId="4">#REF!</definedName>
    <definedName name="q4busloprodlist">#REF!</definedName>
    <definedName name="q4buspsr" localSheetId="3">#REF!</definedName>
    <definedName name="q4buspsr" localSheetId="4">#REF!</definedName>
    <definedName name="q4buspsr">#REF!</definedName>
    <definedName name="q4buspsrlist" localSheetId="3">#REF!</definedName>
    <definedName name="q4buspsrlist" localSheetId="4">#REF!</definedName>
    <definedName name="q4buspsrlist">#REF!</definedName>
    <definedName name="q4buspsrtot" localSheetId="3">#REF!</definedName>
    <definedName name="q4buspsrtot" localSheetId="4">#REF!</definedName>
    <definedName name="q4buspsrtot">#REF!</definedName>
    <definedName name="q4cont" localSheetId="3">#REF!</definedName>
    <definedName name="q4cont" localSheetId="4">#REF!</definedName>
    <definedName name="q4cont">#REF!</definedName>
    <definedName name="q4costtotal" localSheetId="3">#REF!</definedName>
    <definedName name="q4costtotal" localSheetId="4">#REF!</definedName>
    <definedName name="q4costtotal" localSheetId="2">#REF!</definedName>
    <definedName name="q4costtotal">#REF!</definedName>
    <definedName name="q4costtotaltwo" localSheetId="3">#REF!</definedName>
    <definedName name="q4costtotaltwo">#REF!</definedName>
    <definedName name="q4coupon" localSheetId="3">#REF!</definedName>
    <definedName name="q4coupon" localSheetId="4">#REF!</definedName>
    <definedName name="q4coupon">#REF!</definedName>
    <definedName name="q4data" localSheetId="3">#REF!</definedName>
    <definedName name="q4data" localSheetId="4">#REF!</definedName>
    <definedName name="q4data">#REF!</definedName>
    <definedName name="q4dmc" localSheetId="9">'[4]Q4 Forecast'!$A$23</definedName>
    <definedName name="q4dmc">'[4]Q4 Forecast'!$A$23</definedName>
    <definedName name="q4dmc2" localSheetId="9">'[4]Q4 Forecast'!$A$36</definedName>
    <definedName name="q4dmc2">'[4]Q4 Forecast'!$A$36</definedName>
    <definedName name="q4dome" localSheetId="3">#REF!</definedName>
    <definedName name="q4dome" localSheetId="4">#REF!</definedName>
    <definedName name="q4dome" localSheetId="2">#REF!</definedName>
    <definedName name="q4dome">#REF!</definedName>
    <definedName name="q4dometwo" localSheetId="3">#REF!</definedName>
    <definedName name="q4dometwo">#REF!</definedName>
    <definedName name="q4htptwo" localSheetId="3">#REF!</definedName>
    <definedName name="q4htptwo">#REF!</definedName>
    <definedName name="q4ibdriver" localSheetId="3">#REF!</definedName>
    <definedName name="q4ibdriver" localSheetId="4">#REF!</definedName>
    <definedName name="q4ibdriver">#REF!</definedName>
    <definedName name="q4intcomms" localSheetId="3">#REF!</definedName>
    <definedName name="q4intcomms" localSheetId="4">#REF!</definedName>
    <definedName name="q4intcomms">#REF!</definedName>
    <definedName name="q4mob" localSheetId="3">#REF!</definedName>
    <definedName name="q4mob" localSheetId="4">#REF!</definedName>
    <definedName name="q4mob">#REF!</definedName>
    <definedName name="q4mr" localSheetId="3">#REF!</definedName>
    <definedName name="q4mr" localSheetId="4">#REF!</definedName>
    <definedName name="q4mr">#REF!</definedName>
    <definedName name="q4other" localSheetId="3">#REF!</definedName>
    <definedName name="q4other" localSheetId="4">#REF!</definedName>
    <definedName name="q4other">#REF!</definedName>
    <definedName name="q4out" localSheetId="3">#REF!</definedName>
    <definedName name="q4out" localSheetId="4">#REF!</definedName>
    <definedName name="q4out">#REF!</definedName>
    <definedName name="q4outlist" localSheetId="3">#REF!</definedName>
    <definedName name="q4outlist" localSheetId="4">#REF!</definedName>
    <definedName name="q4outlist">#REF!</definedName>
    <definedName name="q4outtot" localSheetId="3">#REF!</definedName>
    <definedName name="q4outtot" localSheetId="4">#REF!</definedName>
    <definedName name="q4outtot">#REF!</definedName>
    <definedName name="q4pr" localSheetId="3">#REF!</definedName>
    <definedName name="q4pr" localSheetId="4">#REF!</definedName>
    <definedName name="q4pr">#REF!</definedName>
    <definedName name="q4press" localSheetId="3">#REF!</definedName>
    <definedName name="q4press" localSheetId="4">#REF!</definedName>
    <definedName name="q4press">#REF!</definedName>
    <definedName name="q4presslist" localSheetId="3">#REF!</definedName>
    <definedName name="q4presslist" localSheetId="4">#REF!</definedName>
    <definedName name="q4presslist">#REF!</definedName>
    <definedName name="q4presstot" localSheetId="3">#REF!</definedName>
    <definedName name="q4presstot" localSheetId="4">#REF!</definedName>
    <definedName name="q4presstot">#REF!</definedName>
    <definedName name="q4product">'[5]Q4 Costs'!$C$5:$AI$39</definedName>
    <definedName name="q4productlist">'[5]Q4 Costs'!$C$5:$C$39</definedName>
    <definedName name="q4promo" localSheetId="3">#REF!</definedName>
    <definedName name="q4promo" localSheetId="4">#REF!</definedName>
    <definedName name="q4promo" localSheetId="9">#REF!</definedName>
    <definedName name="q4promo">#REF!</definedName>
    <definedName name="q4radio" localSheetId="3">#REF!</definedName>
    <definedName name="q4radio" localSheetId="4">#REF!</definedName>
    <definedName name="q4radio">#REF!</definedName>
    <definedName name="q4radiolist" localSheetId="3">#REF!</definedName>
    <definedName name="q4radiolist" localSheetId="4">#REF!</definedName>
    <definedName name="q4radiolist">#REF!</definedName>
    <definedName name="q4radiotot" localSheetId="3">#REF!</definedName>
    <definedName name="q4radiotot" localSheetId="4">#REF!</definedName>
    <definedName name="q4radiotot">#REF!</definedName>
    <definedName name="q4reshiprod" localSheetId="3">#REF!</definedName>
    <definedName name="q4reshiprod" localSheetId="4">#REF!</definedName>
    <definedName name="q4reshiprod">#REF!</definedName>
    <definedName name="q4reshiprodlist" localSheetId="3">#REF!</definedName>
    <definedName name="q4reshiprodlist" localSheetId="4">#REF!</definedName>
    <definedName name="q4reshiprodlist">#REF!</definedName>
    <definedName name="q4resloprod" localSheetId="3">#REF!</definedName>
    <definedName name="q4resloprod" localSheetId="4">#REF!</definedName>
    <definedName name="q4resloprod">#REF!</definedName>
    <definedName name="q4resloprodlist" localSheetId="3">#REF!</definedName>
    <definedName name="q4resloprodlist" localSheetId="4">#REF!</definedName>
    <definedName name="q4resloprodlist">#REF!</definedName>
    <definedName name="q4respsr" localSheetId="3">#REF!</definedName>
    <definedName name="q4respsr" localSheetId="4">#REF!</definedName>
    <definedName name="q4respsr">#REF!</definedName>
    <definedName name="q4respsrlist" localSheetId="3">#REF!</definedName>
    <definedName name="q4respsrlist" localSheetId="4">#REF!</definedName>
    <definedName name="q4respsrlist">#REF!</definedName>
    <definedName name="q4respsrtot" localSheetId="3">#REF!</definedName>
    <definedName name="q4respsrtot" localSheetId="4">#REF!</definedName>
    <definedName name="q4respsrtot">#REF!</definedName>
    <definedName name="q4rhtp" localSheetId="3">#REF!</definedName>
    <definedName name="q4rhtp" localSheetId="4">#REF!</definedName>
    <definedName name="q4rhtp" localSheetId="2">#REF!</definedName>
    <definedName name="q4rhtp">#REF!</definedName>
    <definedName name="q4rltp" localSheetId="3">#REF!</definedName>
    <definedName name="q4rltp" localSheetId="4">#REF!</definedName>
    <definedName name="q4rltp">#REF!</definedName>
    <definedName name="q4save" localSheetId="9">'[4]Q4 Forecast'!$A$24</definedName>
    <definedName name="q4save">'[4]Q4 Forecast'!$A$24</definedName>
    <definedName name="q4save2" localSheetId="9">'[4]Q4 Forecast'!$A$37</definedName>
    <definedName name="q4save2">'[4]Q4 Forecast'!$A$37</definedName>
    <definedName name="q4spec" localSheetId="3">#REF!</definedName>
    <definedName name="q4spec" localSheetId="4">#REF!</definedName>
    <definedName name="q4spec" localSheetId="9">#REF!</definedName>
    <definedName name="q4spec">#REF!</definedName>
    <definedName name="q4speclist" localSheetId="3">#REF!</definedName>
    <definedName name="q4speclist" localSheetId="4">#REF!</definedName>
    <definedName name="q4speclist">#REF!</definedName>
    <definedName name="q4spectot" localSheetId="3">#REF!</definedName>
    <definedName name="q4spectot" localSheetId="4">#REF!</definedName>
    <definedName name="q4spectot">#REF!</definedName>
    <definedName name="q4tv" localSheetId="3">#REF!</definedName>
    <definedName name="q4tv" localSheetId="4">#REF!</definedName>
    <definedName name="q4tv">#REF!</definedName>
    <definedName name="q4tvfee" localSheetId="3">#REF!</definedName>
    <definedName name="q4tvfee" localSheetId="4">#REF!</definedName>
    <definedName name="q4tvfee">#REF!</definedName>
    <definedName name="q4tvlist" localSheetId="3">#REF!</definedName>
    <definedName name="q4tvlist" localSheetId="4">#REF!</definedName>
    <definedName name="q4tvlist">#REF!</definedName>
    <definedName name="q4tvprod" localSheetId="3">#REF!</definedName>
    <definedName name="q4tvprod" localSheetId="4">#REF!</definedName>
    <definedName name="q4tvprod" localSheetId="2">#REF!</definedName>
    <definedName name="q4tvprod">#REF!</definedName>
    <definedName name="q4tvprodlist" localSheetId="3">#REF!</definedName>
    <definedName name="q4tvprodlist" localSheetId="4">#REF!</definedName>
    <definedName name="q4tvprodlist" localSheetId="2">#REF!</definedName>
    <definedName name="q4tvprodlist">#REF!</definedName>
    <definedName name="q4tvprodlisttwo" localSheetId="3">#REF!</definedName>
    <definedName name="q4tvprodlisttwo">#REF!</definedName>
    <definedName name="q4tvprodtot" localSheetId="3">#REF!</definedName>
    <definedName name="q4tvprodtot" localSheetId="4">#REF!</definedName>
    <definedName name="q4tvprodtot" localSheetId="2">#REF!</definedName>
    <definedName name="q4tvprodtot">#REF!</definedName>
    <definedName name="q4tvprodtottwo" localSheetId="3">#REF!</definedName>
    <definedName name="q4tvprodtottwo">#REF!</definedName>
    <definedName name="q4tvprodtwo" localSheetId="3">#REF!</definedName>
    <definedName name="q4tvprodtwo">#REF!</definedName>
    <definedName name="q4tvtot" localSheetId="3">#REF!</definedName>
    <definedName name="q4tvtot" localSheetId="4">#REF!</definedName>
    <definedName name="q4tvtot">#REF!</definedName>
    <definedName name="q4update" localSheetId="3">#REF!</definedName>
    <definedName name="q4update" localSheetId="4">#REF!</definedName>
    <definedName name="q4update">#REF!</definedName>
    <definedName name="q4updatelist" localSheetId="3">#REF!</definedName>
    <definedName name="q4updatelist" localSheetId="4">#REF!</definedName>
    <definedName name="q4updatelist">#REF!</definedName>
    <definedName name="q4updatetot" localSheetId="3">#REF!</definedName>
    <definedName name="q4updatetot" localSheetId="4">#REF!</definedName>
    <definedName name="q4updatetot">#REF!</definedName>
    <definedName name="q4web" localSheetId="3">#REF!</definedName>
    <definedName name="q4web" localSheetId="4">#REF!</definedName>
    <definedName name="q4web">#REF!</definedName>
    <definedName name="q4webhost" localSheetId="3">#REF!</definedName>
    <definedName name="q4webhost" localSheetId="4">#REF!</definedName>
    <definedName name="q4webhost">#REF!</definedName>
    <definedName name="q4weblist" localSheetId="3">#REF!</definedName>
    <definedName name="q4weblist" localSheetId="4">#REF!</definedName>
    <definedName name="q4weblist">#REF!</definedName>
    <definedName name="q4webtot" localSheetId="3">#REF!</definedName>
    <definedName name="q4webtot" localSheetId="4">#REF!</definedName>
    <definedName name="q4webtot">#REF!</definedName>
    <definedName name="qq" localSheetId="4" hidden="1">{"ProductCo PSTN Lines",#N/A,FALSE,"ProductCo Lines Output"}</definedName>
    <definedName name="qq" localSheetId="9" hidden="1">{"ProductCo PSTN Lines",#N/A,FALSE,"ProductCo Lines Output"}</definedName>
    <definedName name="qq" localSheetId="2" hidden="1">{"ProductCo PSTN Lines",#N/A,FALSE,"ProductCo Lines Output"}</definedName>
    <definedName name="qq" hidden="1">{"ProductCo PSTN Lines",#N/A,FALSE,"ProductCo Lines Output"}</definedName>
    <definedName name="qqqqqqqqqqqqq" localSheetId="4" hidden="1">{"ProductCo PSTN Lines",#N/A,FALSE,"ProductCo Lines Output"}</definedName>
    <definedName name="qqqqqqqqqqqqq" localSheetId="9" hidden="1">{"ProductCo PSTN Lines",#N/A,FALSE,"ProductCo Lines Output"}</definedName>
    <definedName name="qqqqqqqqqqqqq" localSheetId="2" hidden="1">{"ProductCo PSTN Lines",#N/A,FALSE,"ProductCo Lines Output"}</definedName>
    <definedName name="qqqqqqqqqqqqq" hidden="1">{"ProductCo PSTN Lines",#N/A,FALSE,"ProductCo Lines Output"}</definedName>
    <definedName name="RawAgencyPrice" localSheetId="3">#REF!</definedName>
    <definedName name="RawAgencyPrice" localSheetId="4">#REF!</definedName>
    <definedName name="RawAgencyPrice">#REF!</definedName>
    <definedName name="RBData" localSheetId="3">#REF!</definedName>
    <definedName name="RBData" localSheetId="4">#REF!</definedName>
    <definedName name="RBData">#REF!</definedName>
    <definedName name="Rebuild">"Line 59"</definedName>
    <definedName name="Report_Date">[14]Intro!$A$8</definedName>
    <definedName name="Reselects" localSheetId="3">#REF!</definedName>
    <definedName name="Reselects" localSheetId="4">#REF!</definedName>
    <definedName name="Reselects" localSheetId="9">#REF!</definedName>
    <definedName name="Reselects">#REF!</definedName>
    <definedName name="reseventcost" localSheetId="3">#REF!</definedName>
    <definedName name="reseventcost" localSheetId="4">#REF!</definedName>
    <definedName name="reseventcost">#REF!</definedName>
    <definedName name="resibmob" localSheetId="3">#REF!</definedName>
    <definedName name="resibmob" localSheetId="4">#REF!</definedName>
    <definedName name="resibmob">#REF!</definedName>
    <definedName name="rr" localSheetId="4" hidden="1">{"ProductCo PSTN Lines",#N/A,FALSE,"ProductCo Lines Output"}</definedName>
    <definedName name="rr" localSheetId="9" hidden="1">{"ProductCo PSTN Lines",#N/A,FALSE,"ProductCo Lines Output"}</definedName>
    <definedName name="rr" localSheetId="2" hidden="1">{"ProductCo PSTN Lines",#N/A,FALSE,"ProductCo Lines Output"}</definedName>
    <definedName name="rr" hidden="1">{"ProductCo PSTN Lines",#N/A,FALSE,"ProductCo Lines Output"}</definedName>
    <definedName name="SALESPLAN" localSheetId="3">#REF!</definedName>
    <definedName name="SALESPLAN" localSheetId="4">#REF!</definedName>
    <definedName name="SALESPLAN">#REF!</definedName>
    <definedName name="sami" localSheetId="4" hidden="1">{"ProductCo PSTN Lines",#N/A,FALSE,"ProductCo Lines Output"}</definedName>
    <definedName name="sami" localSheetId="9" hidden="1">{"ProductCo PSTN Lines",#N/A,FALSE,"ProductCo Lines Output"}</definedName>
    <definedName name="sami" localSheetId="2" hidden="1">{"ProductCo PSTN Lines",#N/A,FALSE,"ProductCo Lines Output"}</definedName>
    <definedName name="sami" hidden="1">{"ProductCo PSTN Lines",#N/A,FALSE,"ProductCo Lines Output"}</definedName>
    <definedName name="save" localSheetId="3">#REF!</definedName>
    <definedName name="save" localSheetId="4">#REF!</definedName>
    <definedName name="save">#REF!</definedName>
    <definedName name="save2" localSheetId="3">#REF!</definedName>
    <definedName name="save2" localSheetId="4">#REF!</definedName>
    <definedName name="save2">#REF!</definedName>
    <definedName name="sbatl" localSheetId="3">#REF!</definedName>
    <definedName name="sbatl" localSheetId="4">#REF!</definedName>
    <definedName name="sbatl">#REF!</definedName>
    <definedName name="sbbuspsr" localSheetId="3">#REF!</definedName>
    <definedName name="sbbuspsr" localSheetId="4">#REF!</definedName>
    <definedName name="sbbuspsr">#REF!</definedName>
    <definedName name="sbhibus" localSheetId="3">#REF!</definedName>
    <definedName name="sbhibus" localSheetId="4">#REF!</definedName>
    <definedName name="sbhibus">#REF!</definedName>
    <definedName name="sbhires" localSheetId="3">#REF!</definedName>
    <definedName name="sbhires" localSheetId="4">#REF!</definedName>
    <definedName name="sbhires">#REF!</definedName>
    <definedName name="sblobus" localSheetId="3">#REF!</definedName>
    <definedName name="sblobus" localSheetId="4">#REF!</definedName>
    <definedName name="sblobus">#REF!</definedName>
    <definedName name="sblores" localSheetId="3">#REF!</definedName>
    <definedName name="sblores" localSheetId="4">#REF!</definedName>
    <definedName name="sblores">#REF!</definedName>
    <definedName name="sbrespsr" localSheetId="3">#REF!</definedName>
    <definedName name="sbrespsr" localSheetId="4">#REF!</definedName>
    <definedName name="sbrespsr">#REF!</definedName>
    <definedName name="solus" localSheetId="3">#REF!</definedName>
    <definedName name="solus" localSheetId="4">#REF!</definedName>
    <definedName name="solus" localSheetId="2">#REF!</definedName>
    <definedName name="solus">#REF!</definedName>
    <definedName name="solustwo" localSheetId="3">#REF!</definedName>
    <definedName name="solustwo">#REF!</definedName>
    <definedName name="SP_1" localSheetId="3">#REF!</definedName>
    <definedName name="SP_1" localSheetId="4">#REF!</definedName>
    <definedName name="SP_1">#REF!</definedName>
    <definedName name="SP_10" localSheetId="3">#REF!</definedName>
    <definedName name="SP_10" localSheetId="4">#REF!</definedName>
    <definedName name="SP_10">#REF!</definedName>
    <definedName name="SP_11" localSheetId="3">#REF!</definedName>
    <definedName name="SP_11" localSheetId="4">#REF!</definedName>
    <definedName name="SP_11">#REF!</definedName>
    <definedName name="SP_11_NOTES" localSheetId="3">#REF!</definedName>
    <definedName name="SP_11_NOTES" localSheetId="4">#REF!</definedName>
    <definedName name="SP_11_NOTES">#REF!</definedName>
    <definedName name="SP_12" localSheetId="3">#REF!</definedName>
    <definedName name="SP_12" localSheetId="4">#REF!</definedName>
    <definedName name="SP_12">#REF!</definedName>
    <definedName name="SP_2" localSheetId="3">#REF!</definedName>
    <definedName name="SP_2" localSheetId="4">#REF!</definedName>
    <definedName name="SP_2">#REF!</definedName>
    <definedName name="SP_3" localSheetId="3">#REF!</definedName>
    <definedName name="SP_3" localSheetId="4">#REF!</definedName>
    <definedName name="SP_3">#REF!</definedName>
    <definedName name="SP_4" localSheetId="3">#REF!</definedName>
    <definedName name="SP_4" localSheetId="4">#REF!</definedName>
    <definedName name="SP_4">#REF!</definedName>
    <definedName name="SP_5" localSheetId="3">#REF!</definedName>
    <definedName name="SP_5" localSheetId="4">#REF!</definedName>
    <definedName name="SP_5">#REF!</definedName>
    <definedName name="SP_6" localSheetId="3">#REF!</definedName>
    <definedName name="SP_6" localSheetId="4">#REF!</definedName>
    <definedName name="SP_6">#REF!</definedName>
    <definedName name="SP_7" localSheetId="3">#REF!</definedName>
    <definedName name="SP_7" localSheetId="4">#REF!</definedName>
    <definedName name="SP_7">#REF!</definedName>
    <definedName name="SP_8" localSheetId="3">#REF!</definedName>
    <definedName name="SP_8" localSheetId="4">#REF!</definedName>
    <definedName name="SP_8">#REF!</definedName>
    <definedName name="SP_9" localSheetId="3">#REF!</definedName>
    <definedName name="SP_9" localSheetId="4">#REF!</definedName>
    <definedName name="SP_9">#REF!</definedName>
    <definedName name="ss" localSheetId="4" hidden="1">{"ProductCo PSTN Lines",#N/A,FALSE,"ProductCo Lines Output"}</definedName>
    <definedName name="ss" localSheetId="9" hidden="1">{"ProductCo PSTN Lines",#N/A,FALSE,"ProductCo Lines Output"}</definedName>
    <definedName name="ss" localSheetId="2" hidden="1">{"ProductCo PSTN Lines",#N/A,FALSE,"ProductCo Lines Output"}</definedName>
    <definedName name="ss" hidden="1">{"ProductCo PSTN Lines",#N/A,FALSE,"ProductCo Lines Output"}</definedName>
    <definedName name="Status">[14]Key!$C$8:$C$12</definedName>
    <definedName name="sysCheck" localSheetId="3">#REF!</definedName>
    <definedName name="sysCheck" localSheetId="4">#REF!</definedName>
    <definedName name="sysCheck" localSheetId="2">#REF!</definedName>
    <definedName name="sysCheck">#REF!</definedName>
    <definedName name="sysErrorDescription" localSheetId="3">#REF!</definedName>
    <definedName name="sysErrorDescription" localSheetId="4">#REF!</definedName>
    <definedName name="sysErrorDescription" localSheetId="2">#REF!</definedName>
    <definedName name="sysErrorDescription">#REF!</definedName>
    <definedName name="sysErrorDescriptiontwo" localSheetId="3">#REF!</definedName>
    <definedName name="sysErrorDescriptiontwo">#REF!</definedName>
    <definedName name="sysFormVersionNo" localSheetId="3">#REF!</definedName>
    <definedName name="sysFormVersionNo" localSheetId="4">#REF!</definedName>
    <definedName name="sysFormVersionNo" localSheetId="2">#REF!</definedName>
    <definedName name="sysFormVersionNo">#REF!</definedName>
    <definedName name="sysFormVersionNotwo" localSheetId="3">#REF!</definedName>
    <definedName name="sysFormVersionNotwo">#REF!</definedName>
    <definedName name="sysLock">[15]Actuals!$F$29:$F$200,[15]Actuals!$M$29:$AV$200</definedName>
    <definedName name="sysMasterData" localSheetId="3">#REF!</definedName>
    <definedName name="sysMasterData" localSheetId="4">#REF!</definedName>
    <definedName name="sysMasterData" localSheetId="2">#REF!</definedName>
    <definedName name="sysMasterData">#REF!</definedName>
    <definedName name="sysMasterDatatwo" localSheetId="3">#REF!</definedName>
    <definedName name="sysMasterDatatwo">#REF!</definedName>
    <definedName name="sysPIPIdentifier">"PIP"</definedName>
    <definedName name="sysProject_ID" localSheetId="3">#REF!</definedName>
    <definedName name="sysProject_ID" localSheetId="4">#REF!</definedName>
    <definedName name="sysProject_ID" localSheetId="2">#REF!</definedName>
    <definedName name="sysProject_ID">#REF!</definedName>
    <definedName name="sysProject_Name" localSheetId="3">#REF!</definedName>
    <definedName name="sysProject_Name" localSheetId="4">#REF!</definedName>
    <definedName name="sysProject_Name" localSheetId="2">#REF!</definedName>
    <definedName name="sysProject_Name">#REF!</definedName>
    <definedName name="sysProject_Nametwo" localSheetId="3">#REF!</definedName>
    <definedName name="sysProject_Nametwo">#REF!</definedName>
    <definedName name="sysProjectFileRAGStatus" localSheetId="3">#REF!</definedName>
    <definedName name="sysProjectFileRAGStatus" localSheetId="4">#REF!</definedName>
    <definedName name="sysProjectFileRAGStatus" localSheetId="2">#REF!</definedName>
    <definedName name="sysProjectFileRAGStatus">#REF!</definedName>
    <definedName name="sysProjectFileRAGstatustwo" localSheetId="3">#REF!</definedName>
    <definedName name="sysProjectFileRAGstatustwo">#REF!</definedName>
    <definedName name="sysReport_Date" localSheetId="3">#REF!</definedName>
    <definedName name="sysReport_Date" localSheetId="4">#REF!</definedName>
    <definedName name="sysReport_Date" localSheetId="2">#REF!</definedName>
    <definedName name="sysReport_Date">#REF!</definedName>
    <definedName name="sysReport_Datetwo" localSheetId="3">#REF!</definedName>
    <definedName name="sysReport_Datetwo">#REF!</definedName>
    <definedName name="syssChecktwo" localSheetId="3">#REF!</definedName>
    <definedName name="syssChecktwo">#REF!</definedName>
    <definedName name="sysTimelineEnd" localSheetId="3">#REF!</definedName>
    <definedName name="sysTimelineEnd" localSheetId="4">#REF!</definedName>
    <definedName name="sysTimelineEnd" localSheetId="2">#REF!</definedName>
    <definedName name="sysTimelineEnd">#REF!</definedName>
    <definedName name="sysTimelineEndtwo" localSheetId="3">#REF!</definedName>
    <definedName name="sysTimelineEndtwo">#REF!</definedName>
    <definedName name="sysTimelineStart" localSheetId="3">#REF!</definedName>
    <definedName name="sysTimelineStart" localSheetId="4">#REF!</definedName>
    <definedName name="sysTimelineStart" localSheetId="2">#REF!</definedName>
    <definedName name="sysTimelineStart">#REF!</definedName>
    <definedName name="sysTimelinestarttwo" localSheetId="3">#REF!</definedName>
    <definedName name="sysTimelinestarttwo">#REF!</definedName>
    <definedName name="Table1" localSheetId="3">#REF!</definedName>
    <definedName name="Table1" localSheetId="4">#REF!</definedName>
    <definedName name="Table1">#REF!</definedName>
    <definedName name="tot" localSheetId="3">#REF!</definedName>
    <definedName name="tot" localSheetId="4">#REF!</definedName>
    <definedName name="tot">#REF!</definedName>
    <definedName name="TotalProdCoBHWLines" localSheetId="9">'[16]ProductCo Lines Output'!$A$100:$K$128</definedName>
    <definedName name="TotalProdCoBHWLines">'[16]ProductCo Lines Output'!$A$100:$K$128</definedName>
    <definedName name="TotalProdCoDSLLines" localSheetId="9">'[16]ProductCo Lines Output'!$A$300:$K$328</definedName>
    <definedName name="TotalProdCoDSLLines">'[16]ProductCo Lines Output'!$A$300:$K$328</definedName>
    <definedName name="TotalProdCoHHWLines" localSheetId="9">'[16]ProductCo Lines Output'!$A$150:$K$178</definedName>
    <definedName name="TotalProdCoHHWLines">'[16]ProductCo Lines Output'!$A$150:$K$178</definedName>
    <definedName name="TotalProdCoISDN2Lines" localSheetId="9">'[16]ProductCo Lines Output'!$A$200:$K$228</definedName>
    <definedName name="TotalProdCoISDN2Lines">'[16]ProductCo Lines Output'!$A$200:$K$228</definedName>
    <definedName name="TotalProdCoISDN30Lines" localSheetId="9">'[16]ProductCo Lines Output'!$A$250:$K$278</definedName>
    <definedName name="TotalProdCoISDN30Lines">'[16]ProductCo Lines Output'!$A$250:$K$278</definedName>
    <definedName name="TotalProdCoLines" localSheetId="9">'[16]ProductCo Lines Output'!$A$1:$L$29</definedName>
    <definedName name="TotalProdCoLines">'[16]ProductCo Lines Output'!$A$1:$L$29</definedName>
    <definedName name="TotalProdCoOtherLines" localSheetId="9">'[16]ProductCo Lines Output'!$A$350:$K$378</definedName>
    <definedName name="TotalProdCoOtherLines">'[16]ProductCo Lines Output'!$A$350:$K$378</definedName>
    <definedName name="TotalProdCoPSTNLines" localSheetId="9">'[16]ProductCo Lines Output'!$A$50:$K$78</definedName>
    <definedName name="TotalProdCoPSTNLines">'[16]ProductCo Lines Output'!$A$50:$K$78</definedName>
    <definedName name="totbase" localSheetId="3">#REF!</definedName>
    <definedName name="totbase" localSheetId="4">#REF!</definedName>
    <definedName name="totbase" localSheetId="9">#REF!</definedName>
    <definedName name="totbase">#REF!</definedName>
    <definedName name="tt" localSheetId="4" hidden="1">{"ProductCo PSTN Lines",#N/A,FALSE,"ProductCo Lines Output"}</definedName>
    <definedName name="tt" localSheetId="9" hidden="1">{"ProductCo PSTN Lines",#N/A,FALSE,"ProductCo Lines Output"}</definedName>
    <definedName name="tt" localSheetId="2" hidden="1">{"ProductCo PSTN Lines",#N/A,FALSE,"ProductCo Lines Output"}</definedName>
    <definedName name="tt" hidden="1">{"ProductCo PSTN Lines",#N/A,FALSE,"ProductCo Lines Output"}</definedName>
    <definedName name="uu" localSheetId="4" hidden="1">{"ProductCo PSTN Lines",#N/A,FALSE,"ProductCo Lines Output"}</definedName>
    <definedName name="uu" localSheetId="9" hidden="1">{"ProductCo PSTN Lines",#N/A,FALSE,"ProductCo Lines Output"}</definedName>
    <definedName name="uu" localSheetId="2" hidden="1">{"ProductCo PSTN Lines",#N/A,FALSE,"ProductCo Lines Output"}</definedName>
    <definedName name="uu" hidden="1">{"ProductCo PSTN Lines",#N/A,FALSE,"ProductCo Lines Output"}</definedName>
    <definedName name="vv" localSheetId="4" hidden="1">{"ProductCo PSTN Lines",#N/A,FALSE,"ProductCo Lines Output"}</definedName>
    <definedName name="vv" localSheetId="9" hidden="1">{"ProductCo PSTN Lines",#N/A,FALSE,"ProductCo Lines Output"}</definedName>
    <definedName name="vv" localSheetId="2" hidden="1">{"ProductCo PSTN Lines",#N/A,FALSE,"ProductCo Lines Output"}</definedName>
    <definedName name="vv" hidden="1">{"ProductCo PSTN Lines",#N/A,FALSE,"ProductCo Lines Output"}</definedName>
    <definedName name="wa" localSheetId="9">[4]Model_Comp!$B$20</definedName>
    <definedName name="wa">[4]Model_Comp!$B$20</definedName>
    <definedName name="wfh" localSheetId="3">#REF!</definedName>
    <definedName name="wfh" localSheetId="4">#REF!</definedName>
    <definedName name="wfh" localSheetId="9">#REF!</definedName>
    <definedName name="wfh">#REF!</definedName>
    <definedName name="wfhmail" localSheetId="3">#REF!</definedName>
    <definedName name="wfhmail" localSheetId="4">#REF!</definedName>
    <definedName name="wfhmail">#REF!</definedName>
    <definedName name="wfo" localSheetId="3">#REF!</definedName>
    <definedName name="wfo" localSheetId="4">#REF!</definedName>
    <definedName name="wfo">#REF!</definedName>
    <definedName name="wfomail" localSheetId="3">#REF!</definedName>
    <definedName name="wfomail" localSheetId="4">#REF!</definedName>
    <definedName name="wfomail">#REF!</definedName>
    <definedName name="workstreams" localSheetId="3">#REF!</definedName>
    <definedName name="workstreams" localSheetId="4">#REF!</definedName>
    <definedName name="workstreams" localSheetId="2">#REF!</definedName>
    <definedName name="workstreams">#REF!</definedName>
    <definedName name="workstreamstwo" localSheetId="3">#REF!</definedName>
    <definedName name="workstreamstwo">#REF!</definedName>
    <definedName name="wrn.ProductCo._.PSTN._.Print." localSheetId="4" hidden="1">{"ProductCo PSTN Lines",#N/A,FALSE,"ProductCo Lines Output"}</definedName>
    <definedName name="wrn.ProductCo._.PSTN._.Print." localSheetId="9" hidden="1">{"ProductCo PSTN Lines",#N/A,FALSE,"ProductCo Lines Output"}</definedName>
    <definedName name="wrn.ProductCo._.PSTN._.Print." localSheetId="2" hidden="1">{"ProductCo PSTN Lines",#N/A,FALSE,"ProductCo Lines Output"}</definedName>
    <definedName name="wrn.ProductCo._.PSTN._.Print." hidden="1">{"ProductCo PSTN Lines",#N/A,FALSE,"ProductCo Lines Output"}</definedName>
    <definedName name="ws_code" localSheetId="3">#REF!</definedName>
    <definedName name="ws_code" localSheetId="4">#REF!</definedName>
    <definedName name="ws_code" localSheetId="2">#REF!</definedName>
    <definedName name="ws_code">#REF!</definedName>
    <definedName name="ws_codetwo" localSheetId="3">#REF!</definedName>
    <definedName name="ws_codetwo">#REF!</definedName>
    <definedName name="WW" localSheetId="4" hidden="1">{"ProductCo PSTN Lines",#N/A,FALSE,"ProductCo Lines Output"}</definedName>
    <definedName name="WW" localSheetId="9" hidden="1">{"ProductCo PSTN Lines",#N/A,FALSE,"ProductCo Lines Output"}</definedName>
    <definedName name="WW" localSheetId="2" hidden="1">{"ProductCo PSTN Lines",#N/A,FALSE,"ProductCo Lines Output"}</definedName>
    <definedName name="WW" hidden="1">{"ProductCo PSTN Lines",#N/A,FALSE,"ProductCo Lines Output"}</definedName>
    <definedName name="x" localSheetId="4" hidden="1">{"ProductCo PSTN Lines",#N/A,FALSE,"ProductCo Lines Output"}</definedName>
    <definedName name="x" localSheetId="9" hidden="1">{"ProductCo PSTN Lines",#N/A,FALSE,"ProductCo Lines Output"}</definedName>
    <definedName name="x" localSheetId="2" hidden="1">{"ProductCo PSTN Lines",#N/A,FALSE,"ProductCo Lines Output"}</definedName>
    <definedName name="x" hidden="1">{"ProductCo PSTN Lines",#N/A,FALSE,"ProductCo Lines Output"}</definedName>
    <definedName name="xx" localSheetId="4" hidden="1">{"ProductCo PSTN Lines",#N/A,FALSE,"ProductCo Lines Output"}</definedName>
    <definedName name="xx" localSheetId="9" hidden="1">{"ProductCo PSTN Lines",#N/A,FALSE,"ProductCo Lines Output"}</definedName>
    <definedName name="xx" localSheetId="2" hidden="1">{"ProductCo PSTN Lines",#N/A,FALSE,"ProductCo Lines Output"}</definedName>
    <definedName name="xx" hidden="1">{"ProductCo PSTN Lines",#N/A,FALSE,"ProductCo Lines Output"}</definedName>
    <definedName name="yy" localSheetId="4" hidden="1">{"ProductCo PSTN Lines",#N/A,FALSE,"ProductCo Lines Output"}</definedName>
    <definedName name="yy" localSheetId="9" hidden="1">{"ProductCo PSTN Lines",#N/A,FALSE,"ProductCo Lines Output"}</definedName>
    <definedName name="yy" localSheetId="2" hidden="1">{"ProductCo PSTN Lines",#N/A,FALSE,"ProductCo Lines Output"}</definedName>
    <definedName name="yy" hidden="1">{"ProductCo PSTN Lines",#N/A,FALSE,"ProductCo Lines Output"}</definedName>
    <definedName name="z" localSheetId="4" hidden="1">{"ProductCo PSTN Lines",#N/A,FALSE,"ProductCo Lines Output"}</definedName>
    <definedName name="z" localSheetId="9" hidden="1">{"ProductCo PSTN Lines",#N/A,FALSE,"ProductCo Lines Output"}</definedName>
    <definedName name="z" localSheetId="2" hidden="1">{"ProductCo PSTN Lines",#N/A,FALSE,"ProductCo Lines Output"}</definedName>
    <definedName name="z" hidden="1">{"ProductCo PSTN Lines",#N/A,FALSE,"ProductCo Lines Output"}</definedName>
    <definedName name="zebra" localSheetId="4" hidden="1">{"ProductCo PSTN Lines",#N/A,FALSE,"ProductCo Lines Output"}</definedName>
    <definedName name="zebra" localSheetId="9" hidden="1">{"ProductCo PSTN Lines",#N/A,FALSE,"ProductCo Lines Output"}</definedName>
    <definedName name="zebra" localSheetId="2" hidden="1">{"ProductCo PSTN Lines",#N/A,FALSE,"ProductCo Lines Output"}</definedName>
    <definedName name="zebra" hidden="1">{"ProductCo PSTN Lines",#N/A,FALSE,"ProductCo Lines Output"}</definedName>
    <definedName name="zz" localSheetId="4" hidden="1">{"ProductCo PSTN Lines",#N/A,FALSE,"ProductCo Lines Output"}</definedName>
    <definedName name="zz" localSheetId="9" hidden="1">{"ProductCo PSTN Lines",#N/A,FALSE,"ProductCo Lines Output"}</definedName>
    <definedName name="zz" localSheetId="2" hidden="1">{"ProductCo PSTN Lines",#N/A,FALSE,"ProductCo Lines Output"}</definedName>
    <definedName name="zz" hidden="1">{"ProductCo PSTN Lines",#N/A,FALSE,"ProductCo Lines Output"}</definedName>
    <definedName name="zzz" localSheetId="4" hidden="1">{"ProductCo PSTN Lines",#N/A,FALSE,"ProductCo Lines Output"}</definedName>
    <definedName name="zzz" localSheetId="9" hidden="1">{"ProductCo PSTN Lines",#N/A,FALSE,"ProductCo Lines Output"}</definedName>
    <definedName name="zzz" localSheetId="2" hidden="1">{"ProductCo PSTN Lines",#N/A,FALSE,"ProductCo Lines Output"}</definedName>
    <definedName name="zzz" hidden="1">{"ProductCo PSTN Lines",#N/A,FALSE,"ProductCo Lines Output"}</definedName>
    <definedName name="zzzz" localSheetId="4" hidden="1">{"ProductCo PSTN Lines",#N/A,FALSE,"ProductCo Lines Output"}</definedName>
    <definedName name="zzzz" localSheetId="9" hidden="1">{"ProductCo PSTN Lines",#N/A,FALSE,"ProductCo Lines Output"}</definedName>
    <definedName name="zzzz" localSheetId="2" hidden="1">{"ProductCo PSTN Lines",#N/A,FALSE,"ProductCo Lines Output"}</definedName>
    <definedName name="zzzz" hidden="1">{"ProductCo PSTN Lines",#N/A,FALSE,"ProductCo Lines Output"}</definedName>
    <definedName name="zzzzzzzzzzzzzzzzzzzzz" localSheetId="4" hidden="1">{"ProductCo PSTN Lines",#N/A,FALSE,"ProductCo Lines Output"}</definedName>
    <definedName name="zzzzzzzzzzzzzzzzzzzzz" localSheetId="9" hidden="1">{"ProductCo PSTN Lines",#N/A,FALSE,"ProductCo Lines Output"}</definedName>
    <definedName name="zzzzzzzzzzzzzzzzzzzzz" localSheetId="2" hidden="1">{"ProductCo PSTN Lines",#N/A,FALSE,"ProductCo Lines Output"}</definedName>
    <definedName name="zzzzzzzzzzzzzzzzzzzzz" hidden="1">{"ProductCo PSTN Lines",#N/A,FALSE,"ProductCo Lines Output"}</definedName>
    <definedName name="zzzzzzzzzzzzzzzzzzzzzzzzzzzzzzz" localSheetId="4" hidden="1">{"ProductCo PSTN Lines",#N/A,FALSE,"ProductCo Lines Output"}</definedName>
    <definedName name="zzzzzzzzzzzzzzzzzzzzzzzzzzzzzzz" localSheetId="9" hidden="1">{"ProductCo PSTN Lines",#N/A,FALSE,"ProductCo Lines Output"}</definedName>
    <definedName name="zzzzzzzzzzzzzzzzzzzzzzzzzzzzzzz" localSheetId="2" hidden="1">{"ProductCo PSTN Lines",#N/A,FALSE,"ProductCo Lines Output"}</definedName>
    <definedName name="zzzzzzzzzzzzzzzzzzzzzzzzzzzzzzz" hidden="1">{"ProductCo PSTN Lines",#N/A,FALSE,"ProductCo Lines Output"}</definedName>
    <definedName name="zzzzzzzzzzzzzzzzzzzzzzzzzzzzzzzzz" localSheetId="4" hidden="1">{"ProductCo PSTN Lines",#N/A,FALSE,"ProductCo Lines Output"}</definedName>
    <definedName name="zzzzzzzzzzzzzzzzzzzzzzzzzzzzzzzzz" localSheetId="9" hidden="1">{"ProductCo PSTN Lines",#N/A,FALSE,"ProductCo Lines Output"}</definedName>
    <definedName name="zzzzzzzzzzzzzzzzzzzzzzzzzzzzzzzzz" localSheetId="2" hidden="1">{"ProductCo PSTN Lines",#N/A,FALSE,"ProductCo Lines Output"}</definedName>
    <definedName name="zzzzzzzzzzzzzzzzzzzzzzzzzzzzzzzzz" hidden="1">{"ProductCo PSTN Lines",#N/A,FALSE,"ProductCo Lines Output"}</definedName>
    <definedName name="zzzzzzzzzzzzzzzzzzzzzzzzzzzzzzzzzzzzz" localSheetId="4" hidden="1">{"ProductCo PSTN Lines",#N/A,FALSE,"ProductCo Lines Output"}</definedName>
    <definedName name="zzzzzzzzzzzzzzzzzzzzzzzzzzzzzzzzzzzzz" localSheetId="9" hidden="1">{"ProductCo PSTN Lines",#N/A,FALSE,"ProductCo Lines Output"}</definedName>
    <definedName name="zzzzzzzzzzzzzzzzzzzzzzzzzzzzzzzzzzzzz" localSheetId="2" hidden="1">{"ProductCo PSTN Lines",#N/A,FALSE,"ProductCo Lines Output"}</definedName>
    <definedName name="zzzzzzzzzzzzzzzzzzzzzzzzzzzzzzzzzzzzz" hidden="1">{"ProductCo PSTN Lines",#N/A,FALSE,"ProductCo Lines Output"}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52" i="4" l="1"/>
  <c r="BF52" i="4"/>
  <c r="BD52" i="4"/>
  <c r="BC52" i="4"/>
  <c r="BA52" i="4"/>
  <c r="AZ52" i="4"/>
  <c r="AX52" i="4"/>
  <c r="AW52" i="4"/>
  <c r="AV52" i="4"/>
  <c r="AD52" i="4"/>
  <c r="T52" i="4"/>
  <c r="Q52" i="4"/>
  <c r="BH52" i="4" s="1"/>
  <c r="O52" i="4"/>
  <c r="BE52" i="4" l="1"/>
  <c r="BB52" i="4"/>
  <c r="AY52" i="4"/>
  <c r="Q6" i="16"/>
  <c r="Q5" i="16"/>
  <c r="Q4" i="16"/>
  <c r="Q3" i="16"/>
  <c r="K6" i="16"/>
  <c r="K5" i="16"/>
  <c r="K4" i="16"/>
  <c r="K3" i="16"/>
  <c r="S38" i="6" l="1"/>
  <c r="R38" i="6"/>
  <c r="Q38" i="6"/>
  <c r="P38" i="6"/>
  <c r="D6" i="16"/>
  <c r="D5" i="16"/>
  <c r="D4" i="16"/>
  <c r="D3" i="16"/>
  <c r="Q33" i="18"/>
  <c r="P33" i="18"/>
  <c r="O33" i="18"/>
  <c r="N33" i="18"/>
  <c r="Q32" i="18"/>
  <c r="P32" i="18"/>
  <c r="O32" i="18"/>
  <c r="N32" i="18"/>
  <c r="Q31" i="18"/>
  <c r="P31" i="18"/>
  <c r="O31" i="18"/>
  <c r="N31" i="18"/>
  <c r="Q30" i="18"/>
  <c r="P30" i="18"/>
  <c r="O30" i="18"/>
  <c r="N30" i="18"/>
  <c r="Q29" i="18"/>
  <c r="P29" i="18"/>
  <c r="O29" i="18"/>
  <c r="N29" i="18"/>
  <c r="Q28" i="18"/>
  <c r="P28" i="18"/>
  <c r="O28" i="18"/>
  <c r="N28" i="18"/>
  <c r="Q27" i="18"/>
  <c r="P27" i="18"/>
  <c r="O27" i="18"/>
  <c r="N27" i="18"/>
  <c r="Q26" i="18"/>
  <c r="P26" i="18"/>
  <c r="O26" i="18"/>
  <c r="N26" i="18"/>
  <c r="Q25" i="18"/>
  <c r="P25" i="18"/>
  <c r="O25" i="18"/>
  <c r="N25" i="18"/>
  <c r="Q24" i="18"/>
  <c r="P24" i="18"/>
  <c r="O24" i="18"/>
  <c r="N24" i="18"/>
  <c r="Q23" i="18"/>
  <c r="P23" i="18"/>
  <c r="O23" i="18"/>
  <c r="N23" i="18"/>
  <c r="Q22" i="18"/>
  <c r="P22" i="18"/>
  <c r="O22" i="18"/>
  <c r="N22" i="18"/>
  <c r="Q21" i="18"/>
  <c r="P21" i="18"/>
  <c r="O21" i="18"/>
  <c r="N21" i="18"/>
  <c r="Q20" i="18"/>
  <c r="P20" i="18"/>
  <c r="O20" i="18"/>
  <c r="N20" i="18"/>
  <c r="Q19" i="18"/>
  <c r="P19" i="18"/>
  <c r="O19" i="18"/>
  <c r="N19" i="18"/>
  <c r="Q18" i="18"/>
  <c r="P18" i="18"/>
  <c r="O18" i="18"/>
  <c r="N18" i="18"/>
  <c r="Q17" i="18"/>
  <c r="P17" i="18"/>
  <c r="O17" i="18"/>
  <c r="N17" i="18"/>
  <c r="Q16" i="18"/>
  <c r="P16" i="18"/>
  <c r="O16" i="18"/>
  <c r="N16" i="18"/>
  <c r="Q15" i="18"/>
  <c r="P15" i="18"/>
  <c r="O15" i="18"/>
  <c r="N15" i="18"/>
  <c r="Q14" i="18"/>
  <c r="P14" i="18"/>
  <c r="O14" i="18"/>
  <c r="N14" i="18"/>
  <c r="Q13" i="18"/>
  <c r="P13" i="18"/>
  <c r="O13" i="18"/>
  <c r="Q12" i="18"/>
  <c r="P12" i="18"/>
  <c r="O12" i="18"/>
  <c r="N12" i="18"/>
  <c r="Q11" i="18"/>
  <c r="P11" i="18"/>
  <c r="O11" i="18"/>
  <c r="N11" i="18"/>
  <c r="Q10" i="18"/>
  <c r="P10" i="18"/>
  <c r="O10" i="18"/>
  <c r="N10" i="18"/>
  <c r="Q9" i="18"/>
  <c r="Q35" i="18" s="1"/>
  <c r="G6" i="18" s="1"/>
  <c r="E61" i="2" s="1"/>
  <c r="P9" i="18"/>
  <c r="O9" i="18"/>
  <c r="N9" i="18"/>
  <c r="C6" i="18"/>
  <c r="C5" i="18"/>
  <c r="C4" i="18"/>
  <c r="C3" i="18"/>
  <c r="Q49" i="17"/>
  <c r="P49" i="17"/>
  <c r="O49" i="17"/>
  <c r="N49" i="17"/>
  <c r="Q33" i="17"/>
  <c r="P33" i="17"/>
  <c r="O33" i="17"/>
  <c r="N33" i="17"/>
  <c r="Q32" i="17"/>
  <c r="P32" i="17"/>
  <c r="O32" i="17"/>
  <c r="N32" i="17"/>
  <c r="Q31" i="17"/>
  <c r="P31" i="17"/>
  <c r="O31" i="17"/>
  <c r="N31" i="17"/>
  <c r="Q30" i="17"/>
  <c r="P30" i="17"/>
  <c r="O30" i="17"/>
  <c r="N30" i="17"/>
  <c r="Q29" i="17"/>
  <c r="P29" i="17"/>
  <c r="O29" i="17"/>
  <c r="N29" i="17"/>
  <c r="Q28" i="17"/>
  <c r="P28" i="17"/>
  <c r="O28" i="17"/>
  <c r="N28" i="17"/>
  <c r="Q27" i="17"/>
  <c r="P27" i="17"/>
  <c r="O27" i="17"/>
  <c r="N27" i="17"/>
  <c r="Q26" i="17"/>
  <c r="P26" i="17"/>
  <c r="O26" i="17"/>
  <c r="N26" i="17"/>
  <c r="Q25" i="17"/>
  <c r="P25" i="17"/>
  <c r="O25" i="17"/>
  <c r="N25" i="17"/>
  <c r="Q24" i="17"/>
  <c r="P24" i="17"/>
  <c r="O24" i="17"/>
  <c r="N24" i="17"/>
  <c r="Q23" i="17"/>
  <c r="P23" i="17"/>
  <c r="O23" i="17"/>
  <c r="N23" i="17"/>
  <c r="Q22" i="17"/>
  <c r="P22" i="17"/>
  <c r="O22" i="17"/>
  <c r="N22" i="17"/>
  <c r="Q21" i="17"/>
  <c r="P21" i="17"/>
  <c r="O21" i="17"/>
  <c r="N21" i="17"/>
  <c r="Q20" i="17"/>
  <c r="P20" i="17"/>
  <c r="O20" i="17"/>
  <c r="N20" i="17"/>
  <c r="Q19" i="17"/>
  <c r="P19" i="17"/>
  <c r="O19" i="17"/>
  <c r="N19" i="17"/>
  <c r="Q18" i="17"/>
  <c r="P18" i="17"/>
  <c r="O18" i="17"/>
  <c r="N18" i="17"/>
  <c r="Q17" i="17"/>
  <c r="P17" i="17"/>
  <c r="O17" i="17"/>
  <c r="N17" i="17"/>
  <c r="Q16" i="17"/>
  <c r="P16" i="17"/>
  <c r="O16" i="17"/>
  <c r="N16" i="17"/>
  <c r="Q15" i="17"/>
  <c r="P15" i="17"/>
  <c r="O15" i="17"/>
  <c r="N15" i="17"/>
  <c r="Q14" i="17"/>
  <c r="P14" i="17"/>
  <c r="O14" i="17"/>
  <c r="N14" i="17"/>
  <c r="Q13" i="17"/>
  <c r="P13" i="17"/>
  <c r="O13" i="17"/>
  <c r="Q12" i="17"/>
  <c r="P12" i="17"/>
  <c r="O12" i="17"/>
  <c r="N12" i="17"/>
  <c r="Q11" i="17"/>
  <c r="P11" i="17"/>
  <c r="O11" i="17"/>
  <c r="N11" i="17"/>
  <c r="Q10" i="17"/>
  <c r="P10" i="17"/>
  <c r="O10" i="17"/>
  <c r="N10" i="17"/>
  <c r="Q9" i="17"/>
  <c r="P9" i="17"/>
  <c r="P35" i="17" s="1"/>
  <c r="G5" i="17" s="1"/>
  <c r="E54" i="2" s="1"/>
  <c r="O9" i="17"/>
  <c r="O35" i="17" s="1"/>
  <c r="G4" i="17" s="1"/>
  <c r="E53" i="2" s="1"/>
  <c r="N9" i="17"/>
  <c r="C6" i="17"/>
  <c r="C5" i="17"/>
  <c r="C4" i="17"/>
  <c r="C3" i="17"/>
  <c r="P35" i="18" l="1"/>
  <c r="G5" i="18" s="1"/>
  <c r="E60" i="2" s="1"/>
  <c r="N35" i="17"/>
  <c r="G3" i="17" s="1"/>
  <c r="E52" i="2" s="1"/>
  <c r="O35" i="18"/>
  <c r="G4" i="18" s="1"/>
  <c r="E59" i="2" s="1"/>
  <c r="Q35" i="17"/>
  <c r="G6" i="17" s="1"/>
  <c r="E55" i="2" s="1"/>
  <c r="N35" i="18"/>
  <c r="G3" i="18" s="1"/>
  <c r="E58" i="2" s="1"/>
  <c r="O44" i="1"/>
  <c r="R6" i="1"/>
  <c r="I16" i="2" l="1"/>
  <c r="I15" i="2"/>
  <c r="I14" i="2"/>
  <c r="I13" i="2"/>
  <c r="I12" i="2"/>
  <c r="G7" i="10"/>
  <c r="K16" i="2" s="1"/>
  <c r="G6" i="10"/>
  <c r="K15" i="2" s="1"/>
  <c r="G5" i="10"/>
  <c r="K14" i="2" s="1"/>
  <c r="G4" i="10"/>
  <c r="K13" i="2" s="1"/>
  <c r="G3" i="10"/>
  <c r="K12" i="2" s="1"/>
  <c r="T57" i="1" l="1"/>
  <c r="T32" i="1"/>
  <c r="T31" i="1"/>
  <c r="T30" i="1"/>
  <c r="T29" i="1"/>
  <c r="T28" i="1"/>
  <c r="T27" i="1"/>
  <c r="T26" i="1"/>
  <c r="T25" i="1"/>
  <c r="T24" i="1"/>
  <c r="T23" i="1"/>
  <c r="T22" i="1"/>
  <c r="T21" i="1"/>
  <c r="T20" i="1"/>
  <c r="T19" i="1"/>
  <c r="T18" i="1"/>
  <c r="T17" i="1"/>
  <c r="T16" i="1"/>
  <c r="T15" i="1"/>
  <c r="T14" i="1"/>
  <c r="T13" i="1"/>
  <c r="T12" i="1"/>
  <c r="B16" i="2"/>
  <c r="AV57" i="1" l="1"/>
  <c r="AV32" i="1"/>
  <c r="AV31" i="1"/>
  <c r="AV30" i="1"/>
  <c r="AV29" i="1"/>
  <c r="AV28" i="1"/>
  <c r="AV27" i="1"/>
  <c r="AV26" i="1"/>
  <c r="AV25" i="1"/>
  <c r="AV24" i="1"/>
  <c r="AV23" i="1"/>
  <c r="AV22" i="1"/>
  <c r="AV21" i="1"/>
  <c r="AV20" i="1"/>
  <c r="AV19" i="1"/>
  <c r="AV18" i="1"/>
  <c r="AV17" i="1"/>
  <c r="AV16" i="1"/>
  <c r="AV15" i="1"/>
  <c r="AV14" i="1"/>
  <c r="AV13" i="1"/>
  <c r="AV12" i="1"/>
  <c r="AD57" i="1"/>
  <c r="Q57" i="1"/>
  <c r="O57" i="1"/>
  <c r="AD32" i="1"/>
  <c r="Q32" i="1"/>
  <c r="O32" i="1"/>
  <c r="AD31" i="1"/>
  <c r="Q31" i="1"/>
  <c r="O31" i="1"/>
  <c r="AD30" i="1"/>
  <c r="Q30" i="1"/>
  <c r="O30" i="1"/>
  <c r="AD29" i="1"/>
  <c r="Q29" i="1"/>
  <c r="O29" i="1"/>
  <c r="AD28" i="1"/>
  <c r="Q28" i="1"/>
  <c r="O28" i="1"/>
  <c r="AD27" i="1"/>
  <c r="Q27" i="1"/>
  <c r="O27" i="1"/>
  <c r="AD26" i="1"/>
  <c r="Q26" i="1"/>
  <c r="O26" i="1"/>
  <c r="AD25" i="1"/>
  <c r="Q25" i="1"/>
  <c r="O25" i="1"/>
  <c r="AD24" i="1"/>
  <c r="Q24" i="1"/>
  <c r="O24" i="1"/>
  <c r="AD23" i="1"/>
  <c r="Q23" i="1"/>
  <c r="O23" i="1"/>
  <c r="AD22" i="1"/>
  <c r="Q22" i="1"/>
  <c r="O22" i="1"/>
  <c r="AD21" i="1"/>
  <c r="Q21" i="1"/>
  <c r="O21" i="1"/>
  <c r="AD20" i="1"/>
  <c r="Q20" i="1"/>
  <c r="O20" i="1"/>
  <c r="AD19" i="1"/>
  <c r="Q19" i="1"/>
  <c r="O19" i="1"/>
  <c r="AD18" i="1"/>
  <c r="Q18" i="1"/>
  <c r="O18" i="1"/>
  <c r="AD17" i="1"/>
  <c r="Q17" i="1"/>
  <c r="O17" i="1"/>
  <c r="AD16" i="1"/>
  <c r="Q16" i="1"/>
  <c r="O16" i="1"/>
  <c r="AD15" i="1"/>
  <c r="Q15" i="1"/>
  <c r="O15" i="1"/>
  <c r="AD14" i="1"/>
  <c r="Q14" i="1"/>
  <c r="O14" i="1"/>
  <c r="AD13" i="1"/>
  <c r="Q13" i="1"/>
  <c r="O13" i="1"/>
  <c r="AD12" i="1"/>
  <c r="Q12" i="1"/>
  <c r="O12" i="1"/>
  <c r="O11" i="1"/>
  <c r="Q11" i="1" s="1"/>
  <c r="AD11" i="1"/>
  <c r="AC48" i="1" l="1"/>
  <c r="AC47" i="1"/>
  <c r="AC46" i="1"/>
  <c r="AC45" i="1"/>
  <c r="AC44" i="1"/>
  <c r="AB47" i="1"/>
  <c r="AB48" i="1"/>
  <c r="AB46" i="1"/>
  <c r="AB45" i="1"/>
  <c r="AB44" i="1"/>
  <c r="O48" i="1"/>
  <c r="O47" i="1"/>
  <c r="O46" i="1"/>
  <c r="O45" i="1"/>
  <c r="N48" i="1"/>
  <c r="N47" i="1"/>
  <c r="N46" i="1"/>
  <c r="N45" i="1"/>
  <c r="N44" i="1"/>
  <c r="AD46" i="1" l="1"/>
  <c r="Q46" i="1"/>
  <c r="Q45" i="1"/>
  <c r="Q44" i="1"/>
  <c r="AV11" i="1" l="1"/>
  <c r="R7" i="1" s="1"/>
  <c r="T11" i="1" l="1"/>
  <c r="B17" i="2"/>
  <c r="AB41" i="9"/>
  <c r="AA41" i="9"/>
  <c r="Z41" i="9"/>
  <c r="Y41" i="9"/>
  <c r="V41" i="9"/>
  <c r="U41" i="9"/>
  <c r="AB61" i="9"/>
  <c r="AA61" i="9"/>
  <c r="Z61" i="9"/>
  <c r="Y61" i="9"/>
  <c r="V61" i="9"/>
  <c r="AN61" i="9" s="1"/>
  <c r="U61" i="9"/>
  <c r="J6" i="9"/>
  <c r="J5" i="9"/>
  <c r="J3" i="9"/>
  <c r="AB40" i="9"/>
  <c r="AA40" i="9"/>
  <c r="Z40" i="9"/>
  <c r="Y40" i="9"/>
  <c r="V40" i="9"/>
  <c r="U40" i="9"/>
  <c r="AJ40" i="9" s="1"/>
  <c r="T27" i="16"/>
  <c r="S27" i="16"/>
  <c r="S37" i="6"/>
  <c r="R37" i="6"/>
  <c r="Q37" i="6"/>
  <c r="P37" i="6"/>
  <c r="AM41" i="9" l="1"/>
  <c r="AK41" i="9"/>
  <c r="AD41" i="9"/>
  <c r="AJ41" i="9"/>
  <c r="AK61" i="9"/>
  <c r="AH41" i="9"/>
  <c r="AN41" i="9"/>
  <c r="AE41" i="9"/>
  <c r="AG41" i="9"/>
  <c r="AK40" i="9"/>
  <c r="AE40" i="9"/>
  <c r="AH40" i="9"/>
  <c r="AN40" i="9"/>
  <c r="AM40" i="9"/>
  <c r="AG40" i="9"/>
  <c r="AD40" i="9"/>
  <c r="AM61" i="9"/>
  <c r="AJ61" i="9"/>
  <c r="AE61" i="9"/>
  <c r="AD61" i="9"/>
  <c r="AG61" i="9"/>
  <c r="AH61" i="9"/>
  <c r="T44" i="16"/>
  <c r="S44" i="16"/>
  <c r="T26" i="16"/>
  <c r="S26" i="16"/>
  <c r="T25" i="16"/>
  <c r="S25" i="16"/>
  <c r="T24" i="16"/>
  <c r="S24" i="16"/>
  <c r="T23" i="16"/>
  <c r="S23" i="16"/>
  <c r="T22" i="16"/>
  <c r="S22" i="16"/>
  <c r="T21" i="16"/>
  <c r="S21" i="16"/>
  <c r="T20" i="16"/>
  <c r="S20" i="16"/>
  <c r="T19" i="16"/>
  <c r="S19" i="16"/>
  <c r="T18" i="16"/>
  <c r="S18" i="16"/>
  <c r="T17" i="16"/>
  <c r="S17" i="16"/>
  <c r="T16" i="16"/>
  <c r="S16" i="16"/>
  <c r="T15" i="16"/>
  <c r="S15" i="16"/>
  <c r="T14" i="16"/>
  <c r="S14" i="16"/>
  <c r="T13" i="16"/>
  <c r="S13" i="16"/>
  <c r="T12" i="16"/>
  <c r="S12" i="16"/>
  <c r="T11" i="16"/>
  <c r="S11" i="16"/>
  <c r="S10" i="16"/>
  <c r="T9" i="16"/>
  <c r="T29" i="16" l="1"/>
  <c r="G4" i="16" s="1"/>
  <c r="E41" i="2" s="1"/>
  <c r="S29" i="16"/>
  <c r="G3" i="16" s="1"/>
  <c r="E40" i="2" s="1"/>
  <c r="R405" i="15"/>
  <c r="Q405" i="15"/>
  <c r="P405" i="15"/>
  <c r="R426" i="15"/>
  <c r="Q426" i="15"/>
  <c r="P426" i="15"/>
  <c r="AV408" i="15"/>
  <c r="AU408" i="15"/>
  <c r="AT408" i="15"/>
  <c r="AS408" i="15"/>
  <c r="AR408" i="15"/>
  <c r="AQ408" i="15"/>
  <c r="AP408" i="15"/>
  <c r="AO408" i="15"/>
  <c r="AN408" i="15"/>
  <c r="AM408" i="15"/>
  <c r="AL408" i="15"/>
  <c r="AK408" i="15"/>
  <c r="AJ408" i="15"/>
  <c r="R404" i="15"/>
  <c r="Q404" i="15"/>
  <c r="P404" i="15"/>
  <c r="R403" i="15"/>
  <c r="Q403" i="15"/>
  <c r="P403" i="15"/>
  <c r="R402" i="15"/>
  <c r="Q402" i="15"/>
  <c r="P402" i="15"/>
  <c r="R401" i="15"/>
  <c r="Q401" i="15"/>
  <c r="P401" i="15"/>
  <c r="R400" i="15"/>
  <c r="Q400" i="15"/>
  <c r="P400" i="15"/>
  <c r="R399" i="15"/>
  <c r="Q399" i="15"/>
  <c r="P399" i="15"/>
  <c r="R398" i="15"/>
  <c r="Q398" i="15"/>
  <c r="P398" i="15"/>
  <c r="R397" i="15"/>
  <c r="Q397" i="15"/>
  <c r="P397" i="15"/>
  <c r="R396" i="15"/>
  <c r="Q396" i="15"/>
  <c r="P396" i="15"/>
  <c r="R395" i="15"/>
  <c r="Q395" i="15"/>
  <c r="P395" i="15"/>
  <c r="R394" i="15"/>
  <c r="Q394" i="15"/>
  <c r="P394" i="15"/>
  <c r="R393" i="15"/>
  <c r="Q393" i="15"/>
  <c r="P393" i="15"/>
  <c r="R392" i="15"/>
  <c r="Q392" i="15"/>
  <c r="P392" i="15"/>
  <c r="R391" i="15"/>
  <c r="Q391" i="15"/>
  <c r="P391" i="15"/>
  <c r="R390" i="15"/>
  <c r="Q390" i="15"/>
  <c r="P390" i="15"/>
  <c r="R389" i="15"/>
  <c r="Q389" i="15"/>
  <c r="P389" i="15"/>
  <c r="R388" i="15"/>
  <c r="Q388" i="15"/>
  <c r="P388" i="15"/>
  <c r="R387" i="15"/>
  <c r="Q387" i="15"/>
  <c r="P387" i="15"/>
  <c r="R386" i="15"/>
  <c r="Q386" i="15"/>
  <c r="P386" i="15"/>
  <c r="R385" i="15"/>
  <c r="Q385" i="15"/>
  <c r="P385" i="15"/>
  <c r="R384" i="15"/>
  <c r="Q384" i="15"/>
  <c r="P384" i="15"/>
  <c r="R383" i="15"/>
  <c r="Q383" i="15"/>
  <c r="P383" i="15"/>
  <c r="R382" i="15"/>
  <c r="Q382" i="15"/>
  <c r="P382" i="15"/>
  <c r="R381" i="15"/>
  <c r="Q381" i="15"/>
  <c r="P381" i="15"/>
  <c r="R380" i="15"/>
  <c r="Q380" i="15"/>
  <c r="P380" i="15"/>
  <c r="R379" i="15"/>
  <c r="Q379" i="15"/>
  <c r="P379" i="15"/>
  <c r="R378" i="15"/>
  <c r="Q378" i="15"/>
  <c r="P378" i="15"/>
  <c r="R377" i="15"/>
  <c r="Q377" i="15"/>
  <c r="P377" i="15"/>
  <c r="R376" i="15"/>
  <c r="Q376" i="15"/>
  <c r="P376" i="15"/>
  <c r="R375" i="15"/>
  <c r="Q375" i="15"/>
  <c r="P375" i="15"/>
  <c r="R374" i="15"/>
  <c r="Q374" i="15"/>
  <c r="P374" i="15"/>
  <c r="R373" i="15"/>
  <c r="Q373" i="15"/>
  <c r="P373" i="15"/>
  <c r="R372" i="15"/>
  <c r="Q372" i="15"/>
  <c r="P372" i="15"/>
  <c r="R371" i="15"/>
  <c r="Q371" i="15"/>
  <c r="P371" i="15"/>
  <c r="R370" i="15"/>
  <c r="Q370" i="15"/>
  <c r="P370" i="15"/>
  <c r="R369" i="15"/>
  <c r="Q369" i="15"/>
  <c r="P369" i="15"/>
  <c r="R368" i="15"/>
  <c r="Q368" i="15"/>
  <c r="P368" i="15"/>
  <c r="R367" i="15"/>
  <c r="Q367" i="15"/>
  <c r="P367" i="15"/>
  <c r="R366" i="15"/>
  <c r="Q366" i="15"/>
  <c r="P366" i="15"/>
  <c r="R365" i="15"/>
  <c r="Q365" i="15"/>
  <c r="P365" i="15"/>
  <c r="R364" i="15"/>
  <c r="Q364" i="15"/>
  <c r="P364" i="15"/>
  <c r="R363" i="15"/>
  <c r="Q363" i="15"/>
  <c r="P363" i="15"/>
  <c r="R362" i="15"/>
  <c r="Q362" i="15"/>
  <c r="P362" i="15"/>
  <c r="R361" i="15"/>
  <c r="Q361" i="15"/>
  <c r="P361" i="15"/>
  <c r="R360" i="15"/>
  <c r="Q360" i="15"/>
  <c r="P360" i="15"/>
  <c r="R359" i="15"/>
  <c r="Q359" i="15"/>
  <c r="P359" i="15"/>
  <c r="R358" i="15"/>
  <c r="Q358" i="15"/>
  <c r="P358" i="15"/>
  <c r="R357" i="15"/>
  <c r="Q357" i="15"/>
  <c r="P357" i="15"/>
  <c r="R356" i="15"/>
  <c r="Q356" i="15"/>
  <c r="P356" i="15"/>
  <c r="R355" i="15"/>
  <c r="Q355" i="15"/>
  <c r="P355" i="15"/>
  <c r="R354" i="15"/>
  <c r="Q354" i="15"/>
  <c r="P354" i="15"/>
  <c r="R353" i="15"/>
  <c r="Q353" i="15"/>
  <c r="P353" i="15"/>
  <c r="R352" i="15"/>
  <c r="Q352" i="15"/>
  <c r="P352" i="15"/>
  <c r="R351" i="15"/>
  <c r="Q351" i="15"/>
  <c r="P351" i="15"/>
  <c r="R350" i="15"/>
  <c r="Q350" i="15"/>
  <c r="P350" i="15"/>
  <c r="R349" i="15"/>
  <c r="Q349" i="15"/>
  <c r="P349" i="15"/>
  <c r="R348" i="15"/>
  <c r="Q348" i="15"/>
  <c r="P348" i="15"/>
  <c r="R347" i="15"/>
  <c r="Q347" i="15"/>
  <c r="P347" i="15"/>
  <c r="R346" i="15"/>
  <c r="Q346" i="15"/>
  <c r="P346" i="15"/>
  <c r="R345" i="15"/>
  <c r="Q345" i="15"/>
  <c r="P345" i="15"/>
  <c r="R344" i="15"/>
  <c r="Q344" i="15"/>
  <c r="P344" i="15"/>
  <c r="R343" i="15"/>
  <c r="Q343" i="15"/>
  <c r="P343" i="15"/>
  <c r="R342" i="15"/>
  <c r="Q342" i="15"/>
  <c r="P342" i="15"/>
  <c r="R341" i="15"/>
  <c r="Q341" i="15"/>
  <c r="P341" i="15"/>
  <c r="R340" i="15"/>
  <c r="Q340" i="15"/>
  <c r="P340" i="15"/>
  <c r="R339" i="15"/>
  <c r="Q339" i="15"/>
  <c r="P339" i="15"/>
  <c r="R338" i="15"/>
  <c r="Q338" i="15"/>
  <c r="P338" i="15"/>
  <c r="R337" i="15"/>
  <c r="Q337" i="15"/>
  <c r="P337" i="15"/>
  <c r="R336" i="15"/>
  <c r="Q336" i="15"/>
  <c r="P336" i="15"/>
  <c r="R335" i="15"/>
  <c r="Q335" i="15"/>
  <c r="P335" i="15"/>
  <c r="R334" i="15"/>
  <c r="Q334" i="15"/>
  <c r="P334" i="15"/>
  <c r="R333" i="15"/>
  <c r="Q333" i="15"/>
  <c r="P333" i="15"/>
  <c r="R332" i="15"/>
  <c r="Q332" i="15"/>
  <c r="P332" i="15"/>
  <c r="R331" i="15"/>
  <c r="Q331" i="15"/>
  <c r="P331" i="15"/>
  <c r="R330" i="15"/>
  <c r="Q330" i="15"/>
  <c r="P330" i="15"/>
  <c r="R329" i="15"/>
  <c r="Q329" i="15"/>
  <c r="P329" i="15"/>
  <c r="R328" i="15"/>
  <c r="Q328" i="15"/>
  <c r="P328" i="15"/>
  <c r="R327" i="15"/>
  <c r="Q327" i="15"/>
  <c r="P327" i="15"/>
  <c r="R326" i="15"/>
  <c r="Q326" i="15"/>
  <c r="P326" i="15"/>
  <c r="R325" i="15"/>
  <c r="Q325" i="15"/>
  <c r="P325" i="15"/>
  <c r="R324" i="15"/>
  <c r="Q324" i="15"/>
  <c r="P324" i="15"/>
  <c r="R323" i="15"/>
  <c r="Q323" i="15"/>
  <c r="P323" i="15"/>
  <c r="R322" i="15"/>
  <c r="Q322" i="15"/>
  <c r="P322" i="15"/>
  <c r="R321" i="15"/>
  <c r="Q321" i="15"/>
  <c r="P321" i="15"/>
  <c r="R320" i="15"/>
  <c r="Q320" i="15"/>
  <c r="P320" i="15"/>
  <c r="R319" i="15"/>
  <c r="Q319" i="15"/>
  <c r="P319" i="15"/>
  <c r="R318" i="15"/>
  <c r="Q318" i="15"/>
  <c r="P318" i="15"/>
  <c r="R317" i="15"/>
  <c r="Q317" i="15"/>
  <c r="P317" i="15"/>
  <c r="R316" i="15"/>
  <c r="Q316" i="15"/>
  <c r="P316" i="15"/>
  <c r="R315" i="15"/>
  <c r="Q315" i="15"/>
  <c r="P315" i="15"/>
  <c r="R314" i="15"/>
  <c r="Q314" i="15"/>
  <c r="P314" i="15"/>
  <c r="R313" i="15"/>
  <c r="Q313" i="15"/>
  <c r="P313" i="15"/>
  <c r="R312" i="15"/>
  <c r="Q312" i="15"/>
  <c r="P312" i="15"/>
  <c r="R311" i="15"/>
  <c r="Q311" i="15"/>
  <c r="P311" i="15"/>
  <c r="R310" i="15"/>
  <c r="Q310" i="15"/>
  <c r="P310" i="15"/>
  <c r="R309" i="15"/>
  <c r="Q309" i="15"/>
  <c r="P309" i="15"/>
  <c r="R308" i="15"/>
  <c r="Q308" i="15"/>
  <c r="P308" i="15"/>
  <c r="R307" i="15"/>
  <c r="Q307" i="15"/>
  <c r="P307" i="15"/>
  <c r="R306" i="15"/>
  <c r="Q306" i="15"/>
  <c r="P306" i="15"/>
  <c r="R305" i="15"/>
  <c r="Q305" i="15"/>
  <c r="P305" i="15"/>
  <c r="R304" i="15"/>
  <c r="Q304" i="15"/>
  <c r="P304" i="15"/>
  <c r="R303" i="15"/>
  <c r="Q303" i="15"/>
  <c r="P303" i="15"/>
  <c r="R302" i="15"/>
  <c r="Q302" i="15"/>
  <c r="P302" i="15"/>
  <c r="R301" i="15"/>
  <c r="Q301" i="15"/>
  <c r="P301" i="15"/>
  <c r="R300" i="15"/>
  <c r="Q300" i="15"/>
  <c r="P300" i="15"/>
  <c r="R299" i="15"/>
  <c r="Q299" i="15"/>
  <c r="P299" i="15"/>
  <c r="R298" i="15"/>
  <c r="Q298" i="15"/>
  <c r="P298" i="15"/>
  <c r="R297" i="15"/>
  <c r="Q297" i="15"/>
  <c r="P297" i="15"/>
  <c r="R296" i="15"/>
  <c r="Q296" i="15"/>
  <c r="P296" i="15"/>
  <c r="R295" i="15"/>
  <c r="Q295" i="15"/>
  <c r="P295" i="15"/>
  <c r="R294" i="15"/>
  <c r="Q294" i="15"/>
  <c r="P294" i="15"/>
  <c r="R293" i="15"/>
  <c r="Q293" i="15"/>
  <c r="P293" i="15"/>
  <c r="R292" i="15"/>
  <c r="Q292" i="15"/>
  <c r="P292" i="15"/>
  <c r="R291" i="15"/>
  <c r="Q291" i="15"/>
  <c r="P291" i="15"/>
  <c r="R290" i="15"/>
  <c r="Q290" i="15"/>
  <c r="P290" i="15"/>
  <c r="R289" i="15"/>
  <c r="Q289" i="15"/>
  <c r="P289" i="15"/>
  <c r="R288" i="15"/>
  <c r="Q288" i="15"/>
  <c r="P288" i="15"/>
  <c r="R287" i="15"/>
  <c r="Q287" i="15"/>
  <c r="P287" i="15"/>
  <c r="R286" i="15"/>
  <c r="Q286" i="15"/>
  <c r="P286" i="15"/>
  <c r="R285" i="15"/>
  <c r="Q285" i="15"/>
  <c r="P285" i="15"/>
  <c r="R284" i="15"/>
  <c r="Q284" i="15"/>
  <c r="P284" i="15"/>
  <c r="R283" i="15"/>
  <c r="Q283" i="15"/>
  <c r="P283" i="15"/>
  <c r="R282" i="15"/>
  <c r="Q282" i="15"/>
  <c r="P282" i="15"/>
  <c r="R281" i="15"/>
  <c r="Q281" i="15"/>
  <c r="P281" i="15"/>
  <c r="R280" i="15"/>
  <c r="Q280" i="15"/>
  <c r="P280" i="15"/>
  <c r="R279" i="15"/>
  <c r="Q279" i="15"/>
  <c r="P279" i="15"/>
  <c r="R278" i="15"/>
  <c r="Q278" i="15"/>
  <c r="P278" i="15"/>
  <c r="R277" i="15"/>
  <c r="Q277" i="15"/>
  <c r="P277" i="15"/>
  <c r="R276" i="15"/>
  <c r="Q276" i="15"/>
  <c r="P276" i="15"/>
  <c r="R275" i="15"/>
  <c r="Q275" i="15"/>
  <c r="P275" i="15"/>
  <c r="R274" i="15"/>
  <c r="Q274" i="15"/>
  <c r="P274" i="15"/>
  <c r="R273" i="15"/>
  <c r="Q273" i="15"/>
  <c r="P273" i="15"/>
  <c r="R272" i="15"/>
  <c r="Q272" i="15"/>
  <c r="P272" i="15"/>
  <c r="R271" i="15"/>
  <c r="Q271" i="15"/>
  <c r="P271" i="15"/>
  <c r="R270" i="15"/>
  <c r="Q270" i="15"/>
  <c r="P270" i="15"/>
  <c r="R269" i="15"/>
  <c r="Q269" i="15"/>
  <c r="P269" i="15"/>
  <c r="R268" i="15"/>
  <c r="Q268" i="15"/>
  <c r="P268" i="15"/>
  <c r="R267" i="15"/>
  <c r="Q267" i="15"/>
  <c r="P267" i="15"/>
  <c r="R266" i="15"/>
  <c r="Q266" i="15"/>
  <c r="P266" i="15"/>
  <c r="R265" i="15"/>
  <c r="Q265" i="15"/>
  <c r="P265" i="15"/>
  <c r="R264" i="15"/>
  <c r="Q264" i="15"/>
  <c r="P264" i="15"/>
  <c r="R263" i="15"/>
  <c r="Q263" i="15"/>
  <c r="P263" i="15"/>
  <c r="R262" i="15"/>
  <c r="Q262" i="15"/>
  <c r="P262" i="15"/>
  <c r="R261" i="15"/>
  <c r="Q261" i="15"/>
  <c r="P261" i="15"/>
  <c r="R260" i="15"/>
  <c r="Q260" i="15"/>
  <c r="P260" i="15"/>
  <c r="R259" i="15"/>
  <c r="Q259" i="15"/>
  <c r="P259" i="15"/>
  <c r="R258" i="15"/>
  <c r="Q258" i="15"/>
  <c r="P258" i="15"/>
  <c r="R257" i="15"/>
  <c r="Q257" i="15"/>
  <c r="P257" i="15"/>
  <c r="R256" i="15"/>
  <c r="Q256" i="15"/>
  <c r="P256" i="15"/>
  <c r="R255" i="15"/>
  <c r="Q255" i="15"/>
  <c r="P255" i="15"/>
  <c r="R254" i="15"/>
  <c r="Q254" i="15"/>
  <c r="P254" i="15"/>
  <c r="R253" i="15"/>
  <c r="Q253" i="15"/>
  <c r="P253" i="15"/>
  <c r="R252" i="15"/>
  <c r="Q252" i="15"/>
  <c r="P252" i="15"/>
  <c r="R251" i="15"/>
  <c r="Q251" i="15"/>
  <c r="P251" i="15"/>
  <c r="R250" i="15"/>
  <c r="Q250" i="15"/>
  <c r="P250" i="15"/>
  <c r="R249" i="15"/>
  <c r="Q249" i="15"/>
  <c r="P249" i="15"/>
  <c r="R248" i="15"/>
  <c r="Q248" i="15"/>
  <c r="P248" i="15"/>
  <c r="R247" i="15"/>
  <c r="Q247" i="15"/>
  <c r="P247" i="15"/>
  <c r="R246" i="15"/>
  <c r="Q246" i="15"/>
  <c r="P246" i="15"/>
  <c r="R245" i="15"/>
  <c r="Q245" i="15"/>
  <c r="P245" i="15"/>
  <c r="R244" i="15"/>
  <c r="Q244" i="15"/>
  <c r="P244" i="15"/>
  <c r="R243" i="15"/>
  <c r="Q243" i="15"/>
  <c r="P243" i="15"/>
  <c r="R242" i="15"/>
  <c r="Q242" i="15"/>
  <c r="P242" i="15"/>
  <c r="R241" i="15"/>
  <c r="Q241" i="15"/>
  <c r="P241" i="15"/>
  <c r="R240" i="15"/>
  <c r="Q240" i="15"/>
  <c r="P240" i="15"/>
  <c r="R239" i="15"/>
  <c r="Q239" i="15"/>
  <c r="P239" i="15"/>
  <c r="R238" i="15"/>
  <c r="Q238" i="15"/>
  <c r="P238" i="15"/>
  <c r="R237" i="15"/>
  <c r="Q237" i="15"/>
  <c r="P237" i="15"/>
  <c r="R236" i="15"/>
  <c r="Q236" i="15"/>
  <c r="P236" i="15"/>
  <c r="R235" i="15"/>
  <c r="Q235" i="15"/>
  <c r="P235" i="15"/>
  <c r="R234" i="15"/>
  <c r="Q234" i="15"/>
  <c r="P234" i="15"/>
  <c r="R233" i="15"/>
  <c r="Q233" i="15"/>
  <c r="P233" i="15"/>
  <c r="R232" i="15"/>
  <c r="Q232" i="15"/>
  <c r="P232" i="15"/>
  <c r="R231" i="15"/>
  <c r="Q231" i="15"/>
  <c r="P231" i="15"/>
  <c r="R230" i="15"/>
  <c r="Q230" i="15"/>
  <c r="P230" i="15"/>
  <c r="R229" i="15"/>
  <c r="Q229" i="15"/>
  <c r="P229" i="15"/>
  <c r="R228" i="15"/>
  <c r="Q228" i="15"/>
  <c r="P228" i="15"/>
  <c r="R227" i="15"/>
  <c r="Q227" i="15"/>
  <c r="P227" i="15"/>
  <c r="R226" i="15"/>
  <c r="Q226" i="15"/>
  <c r="P226" i="15"/>
  <c r="R225" i="15"/>
  <c r="Q225" i="15"/>
  <c r="P225" i="15"/>
  <c r="R224" i="15"/>
  <c r="Q224" i="15"/>
  <c r="P224" i="15"/>
  <c r="R223" i="15"/>
  <c r="Q223" i="15"/>
  <c r="P223" i="15"/>
  <c r="R222" i="15"/>
  <c r="Q222" i="15"/>
  <c r="P222" i="15"/>
  <c r="R221" i="15"/>
  <c r="Q221" i="15"/>
  <c r="P221" i="15"/>
  <c r="R220" i="15"/>
  <c r="Q220" i="15"/>
  <c r="P220" i="15"/>
  <c r="R219" i="15"/>
  <c r="Q219" i="15"/>
  <c r="P219" i="15"/>
  <c r="R218" i="15"/>
  <c r="Q218" i="15"/>
  <c r="P218" i="15"/>
  <c r="R217" i="15"/>
  <c r="Q217" i="15"/>
  <c r="P217" i="15"/>
  <c r="R216" i="15"/>
  <c r="Q216" i="15"/>
  <c r="P216" i="15"/>
  <c r="R215" i="15"/>
  <c r="Q215" i="15"/>
  <c r="P215" i="15"/>
  <c r="R214" i="15"/>
  <c r="Q214" i="15"/>
  <c r="P214" i="15"/>
  <c r="R213" i="15"/>
  <c r="Q213" i="15"/>
  <c r="P213" i="15"/>
  <c r="R212" i="15"/>
  <c r="Q212" i="15"/>
  <c r="P212" i="15"/>
  <c r="R211" i="15"/>
  <c r="Q211" i="15"/>
  <c r="P211" i="15"/>
  <c r="R210" i="15"/>
  <c r="Q210" i="15"/>
  <c r="P210" i="15"/>
  <c r="R209" i="15"/>
  <c r="Q209" i="15"/>
  <c r="P209" i="15"/>
  <c r="R208" i="15"/>
  <c r="Q208" i="15"/>
  <c r="P208" i="15"/>
  <c r="R207" i="15"/>
  <c r="Q207" i="15"/>
  <c r="P207" i="15"/>
  <c r="R206" i="15"/>
  <c r="Q206" i="15"/>
  <c r="P206" i="15"/>
  <c r="R205" i="15"/>
  <c r="Q205" i="15"/>
  <c r="P205" i="15"/>
  <c r="R204" i="15"/>
  <c r="Q204" i="15"/>
  <c r="P204" i="15"/>
  <c r="R203" i="15"/>
  <c r="Q203" i="15"/>
  <c r="P203" i="15"/>
  <c r="R202" i="15"/>
  <c r="Q202" i="15"/>
  <c r="P202" i="15"/>
  <c r="R201" i="15"/>
  <c r="Q201" i="15"/>
  <c r="P201" i="15"/>
  <c r="R200" i="15"/>
  <c r="Q200" i="15"/>
  <c r="P200" i="15"/>
  <c r="R199" i="15"/>
  <c r="Q199" i="15"/>
  <c r="P199" i="15"/>
  <c r="R198" i="15"/>
  <c r="Q198" i="15"/>
  <c r="P198" i="15"/>
  <c r="R197" i="15"/>
  <c r="Q197" i="15"/>
  <c r="P197" i="15"/>
  <c r="R196" i="15"/>
  <c r="Q196" i="15"/>
  <c r="P196" i="15"/>
  <c r="R195" i="15"/>
  <c r="Q195" i="15"/>
  <c r="P195" i="15"/>
  <c r="R194" i="15"/>
  <c r="Q194" i="15"/>
  <c r="P194" i="15"/>
  <c r="R193" i="15"/>
  <c r="Q193" i="15"/>
  <c r="P193" i="15"/>
  <c r="R192" i="15"/>
  <c r="Q192" i="15"/>
  <c r="P192" i="15"/>
  <c r="R191" i="15"/>
  <c r="Q191" i="15"/>
  <c r="P191" i="15"/>
  <c r="R190" i="15"/>
  <c r="Q190" i="15"/>
  <c r="P190" i="15"/>
  <c r="R189" i="15"/>
  <c r="Q189" i="15"/>
  <c r="P189" i="15"/>
  <c r="R188" i="15"/>
  <c r="Q188" i="15"/>
  <c r="P188" i="15"/>
  <c r="R187" i="15"/>
  <c r="Q187" i="15"/>
  <c r="P187" i="15"/>
  <c r="R186" i="15"/>
  <c r="Q186" i="15"/>
  <c r="P186" i="15"/>
  <c r="R185" i="15"/>
  <c r="Q185" i="15"/>
  <c r="P185" i="15"/>
  <c r="R184" i="15"/>
  <c r="Q184" i="15"/>
  <c r="P184" i="15"/>
  <c r="R183" i="15"/>
  <c r="Q183" i="15"/>
  <c r="P183" i="15"/>
  <c r="R182" i="15"/>
  <c r="Q182" i="15"/>
  <c r="P182" i="15"/>
  <c r="R181" i="15"/>
  <c r="Q181" i="15"/>
  <c r="P181" i="15"/>
  <c r="R180" i="15"/>
  <c r="Q180" i="15"/>
  <c r="P180" i="15"/>
  <c r="R179" i="15"/>
  <c r="Q179" i="15"/>
  <c r="P179" i="15"/>
  <c r="R178" i="15"/>
  <c r="Q178" i="15"/>
  <c r="P178" i="15"/>
  <c r="R177" i="15"/>
  <c r="Q177" i="15"/>
  <c r="P177" i="15"/>
  <c r="R176" i="15"/>
  <c r="Q176" i="15"/>
  <c r="P176" i="15"/>
  <c r="R175" i="15"/>
  <c r="Q175" i="15"/>
  <c r="P175" i="15"/>
  <c r="R174" i="15"/>
  <c r="Q174" i="15"/>
  <c r="P174" i="15"/>
  <c r="R173" i="15"/>
  <c r="Q173" i="15"/>
  <c r="P173" i="15"/>
  <c r="R172" i="15"/>
  <c r="Q172" i="15"/>
  <c r="P172" i="15"/>
  <c r="R171" i="15"/>
  <c r="Q171" i="15"/>
  <c r="P171" i="15"/>
  <c r="R170" i="15"/>
  <c r="Q170" i="15"/>
  <c r="P170" i="15"/>
  <c r="R169" i="15"/>
  <c r="Q169" i="15"/>
  <c r="P169" i="15"/>
  <c r="R168" i="15"/>
  <c r="Q168" i="15"/>
  <c r="P168" i="15"/>
  <c r="R167" i="15"/>
  <c r="Q167" i="15"/>
  <c r="P167" i="15"/>
  <c r="R166" i="15"/>
  <c r="Q166" i="15"/>
  <c r="P166" i="15"/>
  <c r="R165" i="15"/>
  <c r="Q165" i="15"/>
  <c r="P165" i="15"/>
  <c r="R164" i="15"/>
  <c r="Q164" i="15"/>
  <c r="P164" i="15"/>
  <c r="R163" i="15"/>
  <c r="Q163" i="15"/>
  <c r="P163" i="15"/>
  <c r="R162" i="15"/>
  <c r="Q162" i="15"/>
  <c r="P162" i="15"/>
  <c r="R161" i="15"/>
  <c r="Q161" i="15"/>
  <c r="P161" i="15"/>
  <c r="R160" i="15"/>
  <c r="Q160" i="15"/>
  <c r="P160" i="15"/>
  <c r="R159" i="15"/>
  <c r="Q159" i="15"/>
  <c r="P159" i="15"/>
  <c r="R158" i="15"/>
  <c r="Q158" i="15"/>
  <c r="P158" i="15"/>
  <c r="R157" i="15"/>
  <c r="Q157" i="15"/>
  <c r="P157" i="15"/>
  <c r="R156" i="15"/>
  <c r="Q156" i="15"/>
  <c r="P156" i="15"/>
  <c r="R155" i="15"/>
  <c r="Q155" i="15"/>
  <c r="P155" i="15"/>
  <c r="R154" i="15"/>
  <c r="Q154" i="15"/>
  <c r="P154" i="15"/>
  <c r="R153" i="15"/>
  <c r="Q153" i="15"/>
  <c r="P153" i="15"/>
  <c r="R152" i="15"/>
  <c r="Q152" i="15"/>
  <c r="P152" i="15"/>
  <c r="R151" i="15"/>
  <c r="Q151" i="15"/>
  <c r="P151" i="15"/>
  <c r="R150" i="15"/>
  <c r="Q150" i="15"/>
  <c r="P150" i="15"/>
  <c r="R149" i="15"/>
  <c r="Q149" i="15"/>
  <c r="P149" i="15"/>
  <c r="R148" i="15"/>
  <c r="Q148" i="15"/>
  <c r="P148" i="15"/>
  <c r="R147" i="15"/>
  <c r="Q147" i="15"/>
  <c r="P147" i="15"/>
  <c r="R146" i="15"/>
  <c r="Q146" i="15"/>
  <c r="P146" i="15"/>
  <c r="R145" i="15"/>
  <c r="Q145" i="15"/>
  <c r="P145" i="15"/>
  <c r="R144" i="15"/>
  <c r="Q144" i="15"/>
  <c r="P144" i="15"/>
  <c r="R143" i="15"/>
  <c r="Q143" i="15"/>
  <c r="P143" i="15"/>
  <c r="R142" i="15"/>
  <c r="Q142" i="15"/>
  <c r="P142" i="15"/>
  <c r="R141" i="15"/>
  <c r="Q141" i="15"/>
  <c r="P141" i="15"/>
  <c r="R140" i="15"/>
  <c r="Q140" i="15"/>
  <c r="P140" i="15"/>
  <c r="R139" i="15"/>
  <c r="Q139" i="15"/>
  <c r="P139" i="15"/>
  <c r="R138" i="15"/>
  <c r="Q138" i="15"/>
  <c r="P138" i="15"/>
  <c r="R137" i="15"/>
  <c r="Q137" i="15"/>
  <c r="P137" i="15"/>
  <c r="R136" i="15"/>
  <c r="Q136" i="15"/>
  <c r="P136" i="15"/>
  <c r="R135" i="15"/>
  <c r="Q135" i="15"/>
  <c r="P135" i="15"/>
  <c r="R134" i="15"/>
  <c r="Q134" i="15"/>
  <c r="P134" i="15"/>
  <c r="R133" i="15"/>
  <c r="Q133" i="15"/>
  <c r="P133" i="15"/>
  <c r="R132" i="15"/>
  <c r="Q132" i="15"/>
  <c r="P132" i="15"/>
  <c r="R131" i="15"/>
  <c r="Q131" i="15"/>
  <c r="P131" i="15"/>
  <c r="R130" i="15"/>
  <c r="Q130" i="15"/>
  <c r="P130" i="15"/>
  <c r="R129" i="15"/>
  <c r="Q129" i="15"/>
  <c r="P129" i="15"/>
  <c r="R128" i="15"/>
  <c r="Q128" i="15"/>
  <c r="P128" i="15"/>
  <c r="R127" i="15"/>
  <c r="Q127" i="15"/>
  <c r="P127" i="15"/>
  <c r="R126" i="15"/>
  <c r="Q126" i="15"/>
  <c r="P126" i="15"/>
  <c r="R125" i="15"/>
  <c r="Q125" i="15"/>
  <c r="P125" i="15"/>
  <c r="R124" i="15"/>
  <c r="Q124" i="15"/>
  <c r="P124" i="15"/>
  <c r="R123" i="15"/>
  <c r="Q123" i="15"/>
  <c r="P123" i="15"/>
  <c r="R122" i="15"/>
  <c r="Q122" i="15"/>
  <c r="P122" i="15"/>
  <c r="R121" i="15"/>
  <c r="Q121" i="15"/>
  <c r="P121" i="15"/>
  <c r="R120" i="15"/>
  <c r="Q120" i="15"/>
  <c r="P120" i="15"/>
  <c r="R119" i="15"/>
  <c r="Q119" i="15"/>
  <c r="P119" i="15"/>
  <c r="R118" i="15"/>
  <c r="Q118" i="15"/>
  <c r="P118" i="15"/>
  <c r="R117" i="15"/>
  <c r="Q117" i="15"/>
  <c r="P117" i="15"/>
  <c r="R116" i="15"/>
  <c r="Q116" i="15"/>
  <c r="P116" i="15"/>
  <c r="R115" i="15"/>
  <c r="Q115" i="15"/>
  <c r="P115" i="15"/>
  <c r="R114" i="15"/>
  <c r="Q114" i="15"/>
  <c r="P114" i="15"/>
  <c r="R113" i="15"/>
  <c r="Q113" i="15"/>
  <c r="P113" i="15"/>
  <c r="R112" i="15"/>
  <c r="Q112" i="15"/>
  <c r="P112" i="15"/>
  <c r="R111" i="15"/>
  <c r="Q111" i="15"/>
  <c r="P111" i="15"/>
  <c r="R110" i="15"/>
  <c r="Q110" i="15"/>
  <c r="P110" i="15"/>
  <c r="R109" i="15"/>
  <c r="Q109" i="15"/>
  <c r="P109" i="15"/>
  <c r="R108" i="15"/>
  <c r="Q108" i="15"/>
  <c r="P108" i="15"/>
  <c r="R107" i="15"/>
  <c r="Q107" i="15"/>
  <c r="P107" i="15"/>
  <c r="R106" i="15"/>
  <c r="Q106" i="15"/>
  <c r="P106" i="15"/>
  <c r="R105" i="15"/>
  <c r="Q105" i="15"/>
  <c r="P105" i="15"/>
  <c r="R104" i="15"/>
  <c r="Q104" i="15"/>
  <c r="P104" i="15"/>
  <c r="R103" i="15"/>
  <c r="Q103" i="15"/>
  <c r="P103" i="15"/>
  <c r="R102" i="15"/>
  <c r="Q102" i="15"/>
  <c r="P102" i="15"/>
  <c r="R101" i="15"/>
  <c r="Q101" i="15"/>
  <c r="P101" i="15"/>
  <c r="R100" i="15"/>
  <c r="Q100" i="15"/>
  <c r="P100" i="15"/>
  <c r="R99" i="15"/>
  <c r="Q99" i="15"/>
  <c r="P99" i="15"/>
  <c r="R98" i="15"/>
  <c r="Q98" i="15"/>
  <c r="P98" i="15"/>
  <c r="R97" i="15"/>
  <c r="Q97" i="15"/>
  <c r="P97" i="15"/>
  <c r="R96" i="15"/>
  <c r="Q96" i="15"/>
  <c r="P96" i="15"/>
  <c r="R95" i="15"/>
  <c r="Q95" i="15"/>
  <c r="P95" i="15"/>
  <c r="R94" i="15"/>
  <c r="Q94" i="15"/>
  <c r="P94" i="15"/>
  <c r="R93" i="15"/>
  <c r="Q93" i="15"/>
  <c r="P93" i="15"/>
  <c r="R92" i="15"/>
  <c r="Q92" i="15"/>
  <c r="P92" i="15"/>
  <c r="R91" i="15"/>
  <c r="Q91" i="15"/>
  <c r="P91" i="15"/>
  <c r="R90" i="15"/>
  <c r="Q90" i="15"/>
  <c r="P90" i="15"/>
  <c r="R89" i="15"/>
  <c r="Q89" i="15"/>
  <c r="P89" i="15"/>
  <c r="R88" i="15"/>
  <c r="Q88" i="15"/>
  <c r="P88" i="15"/>
  <c r="R87" i="15"/>
  <c r="Q87" i="15"/>
  <c r="P87" i="15"/>
  <c r="R86" i="15"/>
  <c r="Q86" i="15"/>
  <c r="P86" i="15"/>
  <c r="R85" i="15"/>
  <c r="Q85" i="15"/>
  <c r="P85" i="15"/>
  <c r="R84" i="15"/>
  <c r="Q84" i="15"/>
  <c r="P84" i="15"/>
  <c r="R83" i="15"/>
  <c r="Q83" i="15"/>
  <c r="P83" i="15"/>
  <c r="R82" i="15"/>
  <c r="Q82" i="15"/>
  <c r="P82" i="15"/>
  <c r="R81" i="15"/>
  <c r="Q81" i="15"/>
  <c r="P81" i="15"/>
  <c r="R80" i="15"/>
  <c r="Q80" i="15"/>
  <c r="P80" i="15"/>
  <c r="R79" i="15"/>
  <c r="Q79" i="15"/>
  <c r="P79" i="15"/>
  <c r="R78" i="15"/>
  <c r="Q78" i="15"/>
  <c r="P78" i="15"/>
  <c r="R77" i="15"/>
  <c r="Q77" i="15"/>
  <c r="P77" i="15"/>
  <c r="R76" i="15"/>
  <c r="Q76" i="15"/>
  <c r="P76" i="15"/>
  <c r="R75" i="15"/>
  <c r="Q75" i="15"/>
  <c r="P75" i="15"/>
  <c r="R74" i="15"/>
  <c r="Q74" i="15"/>
  <c r="P74" i="15"/>
  <c r="R73" i="15"/>
  <c r="Q73" i="15"/>
  <c r="P73" i="15"/>
  <c r="R72" i="15"/>
  <c r="Q72" i="15"/>
  <c r="P72" i="15"/>
  <c r="R71" i="15"/>
  <c r="Q71" i="15"/>
  <c r="P71" i="15"/>
  <c r="R70" i="15"/>
  <c r="Q70" i="15"/>
  <c r="P70" i="15"/>
  <c r="R69" i="15"/>
  <c r="Q69" i="15"/>
  <c r="P69" i="15"/>
  <c r="R68" i="15"/>
  <c r="Q68" i="15"/>
  <c r="P68" i="15"/>
  <c r="R67" i="15"/>
  <c r="Q67" i="15"/>
  <c r="P67" i="15"/>
  <c r="R66" i="15"/>
  <c r="Q66" i="15"/>
  <c r="P66" i="15"/>
  <c r="R65" i="15"/>
  <c r="Q65" i="15"/>
  <c r="P65" i="15"/>
  <c r="R64" i="15"/>
  <c r="Q64" i="15"/>
  <c r="P64" i="15"/>
  <c r="R63" i="15"/>
  <c r="Q63" i="15"/>
  <c r="P63" i="15"/>
  <c r="R62" i="15"/>
  <c r="Q62" i="15"/>
  <c r="P62" i="15"/>
  <c r="R61" i="15"/>
  <c r="Q61" i="15"/>
  <c r="P61" i="15"/>
  <c r="R60" i="15"/>
  <c r="Q60" i="15"/>
  <c r="P60" i="15"/>
  <c r="R59" i="15"/>
  <c r="Q59" i="15"/>
  <c r="P59" i="15"/>
  <c r="R58" i="15"/>
  <c r="Q58" i="15"/>
  <c r="P58" i="15"/>
  <c r="R57" i="15"/>
  <c r="Q57" i="15"/>
  <c r="P57" i="15"/>
  <c r="R56" i="15"/>
  <c r="Q56" i="15"/>
  <c r="P56" i="15"/>
  <c r="R55" i="15"/>
  <c r="Q55" i="15"/>
  <c r="P55" i="15"/>
  <c r="R54" i="15"/>
  <c r="Q54" i="15"/>
  <c r="P54" i="15"/>
  <c r="R53" i="15"/>
  <c r="Q53" i="15"/>
  <c r="P53" i="15"/>
  <c r="R52" i="15"/>
  <c r="Q52" i="15"/>
  <c r="P52" i="15"/>
  <c r="R51" i="15"/>
  <c r="Q51" i="15"/>
  <c r="P51" i="15"/>
  <c r="R50" i="15"/>
  <c r="Q50" i="15"/>
  <c r="P50" i="15"/>
  <c r="R49" i="15"/>
  <c r="Q49" i="15"/>
  <c r="P49" i="15"/>
  <c r="R48" i="15"/>
  <c r="Q48" i="15"/>
  <c r="P48" i="15"/>
  <c r="R47" i="15"/>
  <c r="Q47" i="15"/>
  <c r="P47" i="15"/>
  <c r="R46" i="15"/>
  <c r="Q46" i="15"/>
  <c r="P46" i="15"/>
  <c r="R45" i="15"/>
  <c r="Q45" i="15"/>
  <c r="P45" i="15"/>
  <c r="R44" i="15"/>
  <c r="Q44" i="15"/>
  <c r="P44" i="15"/>
  <c r="R43" i="15"/>
  <c r="Q43" i="15"/>
  <c r="P43" i="15"/>
  <c r="R42" i="15"/>
  <c r="Q42" i="15"/>
  <c r="P42" i="15"/>
  <c r="R41" i="15"/>
  <c r="Q41" i="15"/>
  <c r="P41" i="15"/>
  <c r="R40" i="15"/>
  <c r="Q40" i="15"/>
  <c r="P40" i="15"/>
  <c r="R39" i="15"/>
  <c r="Q39" i="15"/>
  <c r="P39" i="15"/>
  <c r="R38" i="15"/>
  <c r="Q38" i="15"/>
  <c r="P38" i="15"/>
  <c r="R37" i="15"/>
  <c r="Q37" i="15"/>
  <c r="P37" i="15"/>
  <c r="R36" i="15"/>
  <c r="Q36" i="15"/>
  <c r="P36" i="15"/>
  <c r="R35" i="15"/>
  <c r="Q35" i="15"/>
  <c r="P35" i="15"/>
  <c r="R34" i="15"/>
  <c r="Q34" i="15"/>
  <c r="P34" i="15"/>
  <c r="R33" i="15"/>
  <c r="Q33" i="15"/>
  <c r="P33" i="15"/>
  <c r="R32" i="15"/>
  <c r="Q32" i="15"/>
  <c r="P32" i="15"/>
  <c r="R31" i="15"/>
  <c r="Q31" i="15"/>
  <c r="P31" i="15"/>
  <c r="R30" i="15"/>
  <c r="Q30" i="15"/>
  <c r="P30" i="15"/>
  <c r="R29" i="15"/>
  <c r="Q29" i="15"/>
  <c r="P29" i="15"/>
  <c r="R28" i="15"/>
  <c r="Q28" i="15"/>
  <c r="P28" i="15"/>
  <c r="R27" i="15"/>
  <c r="Q27" i="15"/>
  <c r="P27" i="15"/>
  <c r="R26" i="15"/>
  <c r="Q26" i="15"/>
  <c r="P26" i="15"/>
  <c r="R25" i="15"/>
  <c r="Q25" i="15"/>
  <c r="P25" i="15"/>
  <c r="R24" i="15"/>
  <c r="Q24" i="15"/>
  <c r="P24" i="15"/>
  <c r="R23" i="15"/>
  <c r="Q23" i="15"/>
  <c r="P23" i="15"/>
  <c r="R22" i="15"/>
  <c r="Q22" i="15"/>
  <c r="P22" i="15"/>
  <c r="R21" i="15"/>
  <c r="Q21" i="15"/>
  <c r="P21" i="15"/>
  <c r="R20" i="15"/>
  <c r="Q20" i="15"/>
  <c r="P20" i="15"/>
  <c r="R19" i="15"/>
  <c r="Q19" i="15"/>
  <c r="P19" i="15"/>
  <c r="R18" i="15"/>
  <c r="Q18" i="15"/>
  <c r="P18" i="15"/>
  <c r="R17" i="15"/>
  <c r="Q17" i="15"/>
  <c r="P17" i="15"/>
  <c r="R16" i="15"/>
  <c r="Q16" i="15"/>
  <c r="P16" i="15"/>
  <c r="R15" i="15"/>
  <c r="Q15" i="15"/>
  <c r="P15" i="15"/>
  <c r="R14" i="15"/>
  <c r="Q14" i="15"/>
  <c r="P14" i="15"/>
  <c r="R13" i="15"/>
  <c r="Q13" i="15"/>
  <c r="P13" i="15"/>
  <c r="R12" i="15"/>
  <c r="Q12" i="15"/>
  <c r="P12" i="15"/>
  <c r="R11" i="15"/>
  <c r="Q11" i="15"/>
  <c r="P11" i="15"/>
  <c r="R10" i="15"/>
  <c r="Q10" i="15"/>
  <c r="P10" i="15"/>
  <c r="R9" i="15"/>
  <c r="Q9" i="15"/>
  <c r="P9" i="15"/>
  <c r="C6" i="15"/>
  <c r="C5" i="15"/>
  <c r="C4" i="15"/>
  <c r="C3" i="15"/>
  <c r="W9" i="4"/>
  <c r="G5" i="16" l="1"/>
  <c r="P407" i="15"/>
  <c r="G4" i="15" s="1"/>
  <c r="K20" i="2" s="1"/>
  <c r="Q407" i="15"/>
  <c r="G5" i="15" s="1"/>
  <c r="K21" i="2" s="1"/>
  <c r="R407" i="15"/>
  <c r="G6" i="15" s="1"/>
  <c r="K22" i="2" s="1"/>
  <c r="AQ409" i="10"/>
  <c r="AP409" i="10"/>
  <c r="AO409" i="10"/>
  <c r="AN409" i="10"/>
  <c r="AM409" i="10"/>
  <c r="AL409" i="10"/>
  <c r="AK409" i="10"/>
  <c r="AJ409" i="10"/>
  <c r="AI409" i="10"/>
  <c r="AH409" i="10"/>
  <c r="AG409" i="10"/>
  <c r="AF409" i="10"/>
  <c r="AE409" i="10"/>
  <c r="BH32" i="1"/>
  <c r="BG32" i="1"/>
  <c r="BF32" i="1"/>
  <c r="BE32" i="1"/>
  <c r="BD32" i="1"/>
  <c r="BC32" i="1"/>
  <c r="BB32" i="1"/>
  <c r="BA32" i="1"/>
  <c r="AZ32" i="1"/>
  <c r="AY32" i="1"/>
  <c r="AX32" i="1"/>
  <c r="AW32" i="1"/>
  <c r="BH31" i="1"/>
  <c r="BG31" i="1"/>
  <c r="BF31" i="1"/>
  <c r="BE31" i="1"/>
  <c r="BD31" i="1"/>
  <c r="BC31" i="1"/>
  <c r="BB31" i="1"/>
  <c r="BA31" i="1"/>
  <c r="AZ31" i="1"/>
  <c r="AY31" i="1"/>
  <c r="AX31" i="1"/>
  <c r="AW31" i="1"/>
  <c r="G3" i="15" l="1"/>
  <c r="AB39" i="9"/>
  <c r="AA39" i="9"/>
  <c r="Z39" i="9"/>
  <c r="Y39" i="9"/>
  <c r="V39" i="9"/>
  <c r="U39" i="9"/>
  <c r="AM39" i="9" l="1"/>
  <c r="AG39" i="9"/>
  <c r="AD39" i="9"/>
  <c r="AJ39" i="9"/>
  <c r="AK39" i="9"/>
  <c r="AE39" i="9"/>
  <c r="AN39" i="9"/>
  <c r="AH39" i="9"/>
  <c r="B4" i="12"/>
  <c r="B3" i="12"/>
  <c r="B4" i="13"/>
  <c r="B3" i="13"/>
  <c r="C5" i="10" l="1"/>
  <c r="C6" i="10"/>
  <c r="C4" i="10" l="1"/>
  <c r="C3" i="10"/>
  <c r="BH30" i="1" l="1"/>
  <c r="BG30" i="1"/>
  <c r="BF30" i="1"/>
  <c r="BE30" i="1"/>
  <c r="BD30" i="1"/>
  <c r="BC30" i="1"/>
  <c r="BB30" i="1"/>
  <c r="BA30" i="1"/>
  <c r="AZ30" i="1"/>
  <c r="AY30" i="1"/>
  <c r="AX30" i="1"/>
  <c r="AW30" i="1"/>
  <c r="BH57" i="1"/>
  <c r="BG57" i="1"/>
  <c r="BF57" i="1"/>
  <c r="BE57" i="1"/>
  <c r="BD57" i="1"/>
  <c r="BC57" i="1"/>
  <c r="BB57" i="1"/>
  <c r="BA57" i="1"/>
  <c r="AZ57" i="1"/>
  <c r="AY57" i="1"/>
  <c r="AX57" i="1"/>
  <c r="AW57" i="1"/>
  <c r="BH29" i="1"/>
  <c r="BG29" i="1"/>
  <c r="BF29" i="1"/>
  <c r="BE29" i="1"/>
  <c r="BD29" i="1"/>
  <c r="BC29" i="1"/>
  <c r="BB29" i="1"/>
  <c r="BA29" i="1"/>
  <c r="AZ29" i="1"/>
  <c r="AY29" i="1"/>
  <c r="AX29" i="1"/>
  <c r="AW29" i="1"/>
  <c r="BH28" i="1"/>
  <c r="BG28" i="1"/>
  <c r="BF28" i="1"/>
  <c r="BE28" i="1"/>
  <c r="BD28" i="1"/>
  <c r="BC28" i="1"/>
  <c r="BB28" i="1"/>
  <c r="BA28" i="1"/>
  <c r="AZ28" i="1"/>
  <c r="AY28" i="1"/>
  <c r="AX28" i="1"/>
  <c r="AW28" i="1"/>
  <c r="BH27" i="1"/>
  <c r="BG27" i="1"/>
  <c r="BF27" i="1"/>
  <c r="BE27" i="1"/>
  <c r="BD27" i="1"/>
  <c r="BC27" i="1"/>
  <c r="BB27" i="1"/>
  <c r="BA27" i="1"/>
  <c r="AZ27" i="1"/>
  <c r="AY27" i="1"/>
  <c r="AX27" i="1"/>
  <c r="AW27" i="1"/>
  <c r="BH26" i="1"/>
  <c r="BG26" i="1"/>
  <c r="BF26" i="1"/>
  <c r="BE26" i="1"/>
  <c r="BD26" i="1"/>
  <c r="BC26" i="1"/>
  <c r="BB26" i="1"/>
  <c r="BA26" i="1"/>
  <c r="AZ26" i="1"/>
  <c r="AY26" i="1"/>
  <c r="AX26" i="1"/>
  <c r="AW26" i="1"/>
  <c r="BH25" i="1"/>
  <c r="BG25" i="1"/>
  <c r="BF25" i="1"/>
  <c r="BE25" i="1"/>
  <c r="BD25" i="1"/>
  <c r="BC25" i="1"/>
  <c r="BB25" i="1"/>
  <c r="BA25" i="1"/>
  <c r="AZ25" i="1"/>
  <c r="AY25" i="1"/>
  <c r="AX25" i="1"/>
  <c r="AW25" i="1"/>
  <c r="BH24" i="1"/>
  <c r="BG24" i="1"/>
  <c r="BF24" i="1"/>
  <c r="BE24" i="1"/>
  <c r="BD24" i="1"/>
  <c r="BC24" i="1"/>
  <c r="BB24" i="1"/>
  <c r="BA24" i="1"/>
  <c r="AZ24" i="1"/>
  <c r="AY24" i="1"/>
  <c r="AX24" i="1"/>
  <c r="AW24" i="1"/>
  <c r="BH23" i="1"/>
  <c r="BG23" i="1"/>
  <c r="BF23" i="1"/>
  <c r="BE23" i="1"/>
  <c r="BD23" i="1"/>
  <c r="BC23" i="1"/>
  <c r="BB23" i="1"/>
  <c r="BA23" i="1"/>
  <c r="AZ23" i="1"/>
  <c r="AY23" i="1"/>
  <c r="AX23" i="1"/>
  <c r="AW23" i="1"/>
  <c r="BH22" i="1"/>
  <c r="BG22" i="1"/>
  <c r="BF22" i="1"/>
  <c r="BE22" i="1"/>
  <c r="BD22" i="1"/>
  <c r="BC22" i="1"/>
  <c r="BB22" i="1"/>
  <c r="BA22" i="1"/>
  <c r="AZ22" i="1"/>
  <c r="AY22" i="1"/>
  <c r="AX22" i="1"/>
  <c r="AW22" i="1"/>
  <c r="BH21" i="1"/>
  <c r="BG21" i="1"/>
  <c r="BF21" i="1"/>
  <c r="BE21" i="1"/>
  <c r="BD21" i="1"/>
  <c r="BC21" i="1"/>
  <c r="BB21" i="1"/>
  <c r="BA21" i="1"/>
  <c r="AZ21" i="1"/>
  <c r="AY21" i="1"/>
  <c r="AX21" i="1"/>
  <c r="AW21" i="1"/>
  <c r="BH20" i="1"/>
  <c r="BG20" i="1"/>
  <c r="BF20" i="1"/>
  <c r="BE20" i="1"/>
  <c r="BD20" i="1"/>
  <c r="BC20" i="1"/>
  <c r="BB20" i="1"/>
  <c r="BA20" i="1"/>
  <c r="AZ20" i="1"/>
  <c r="AY20" i="1"/>
  <c r="AX20" i="1"/>
  <c r="AW20" i="1"/>
  <c r="BH19" i="1"/>
  <c r="BG19" i="1"/>
  <c r="BF19" i="1"/>
  <c r="BE19" i="1"/>
  <c r="BD19" i="1"/>
  <c r="BC19" i="1"/>
  <c r="BB19" i="1"/>
  <c r="BA19" i="1"/>
  <c r="AZ19" i="1"/>
  <c r="AY19" i="1"/>
  <c r="AX19" i="1"/>
  <c r="AW19" i="1"/>
  <c r="BH18" i="1"/>
  <c r="BG18" i="1"/>
  <c r="BF18" i="1"/>
  <c r="BE18" i="1"/>
  <c r="BD18" i="1"/>
  <c r="BC18" i="1"/>
  <c r="BB18" i="1"/>
  <c r="BA18" i="1"/>
  <c r="AZ18" i="1"/>
  <c r="AY18" i="1"/>
  <c r="AX18" i="1"/>
  <c r="AW18" i="1"/>
  <c r="BH17" i="1"/>
  <c r="BG17" i="1"/>
  <c r="BF17" i="1"/>
  <c r="BE17" i="1"/>
  <c r="BD17" i="1"/>
  <c r="BC17" i="1"/>
  <c r="BB17" i="1"/>
  <c r="BA17" i="1"/>
  <c r="AZ17" i="1"/>
  <c r="AY17" i="1"/>
  <c r="AX17" i="1"/>
  <c r="AW17" i="1"/>
  <c r="BH16" i="1"/>
  <c r="BG16" i="1"/>
  <c r="BF16" i="1"/>
  <c r="BE16" i="1"/>
  <c r="BD16" i="1"/>
  <c r="BC16" i="1"/>
  <c r="BB16" i="1"/>
  <c r="BA16" i="1"/>
  <c r="AZ16" i="1"/>
  <c r="AY16" i="1"/>
  <c r="AX16" i="1"/>
  <c r="AW16" i="1"/>
  <c r="BH15" i="1"/>
  <c r="BG15" i="1"/>
  <c r="BF15" i="1"/>
  <c r="BE15" i="1"/>
  <c r="BD15" i="1"/>
  <c r="BC15" i="1"/>
  <c r="BB15" i="1"/>
  <c r="BA15" i="1"/>
  <c r="AZ15" i="1"/>
  <c r="AY15" i="1"/>
  <c r="AX15" i="1"/>
  <c r="AW15" i="1"/>
  <c r="BH14" i="1"/>
  <c r="BG14" i="1"/>
  <c r="BF14" i="1"/>
  <c r="BE14" i="1"/>
  <c r="BD14" i="1"/>
  <c r="BC14" i="1"/>
  <c r="BB14" i="1"/>
  <c r="BA14" i="1"/>
  <c r="AZ14" i="1"/>
  <c r="AY14" i="1"/>
  <c r="AX14" i="1"/>
  <c r="AW14" i="1"/>
  <c r="BH13" i="1"/>
  <c r="BG13" i="1"/>
  <c r="BF13" i="1"/>
  <c r="BE13" i="1"/>
  <c r="BD13" i="1"/>
  <c r="BC13" i="1"/>
  <c r="BB13" i="1"/>
  <c r="BA13" i="1"/>
  <c r="AZ13" i="1"/>
  <c r="AY13" i="1"/>
  <c r="AX13" i="1"/>
  <c r="AW13" i="1"/>
  <c r="BH12" i="1"/>
  <c r="BG12" i="1"/>
  <c r="BF12" i="1"/>
  <c r="BH11" i="1"/>
  <c r="BG11" i="1"/>
  <c r="BF11" i="1"/>
  <c r="BG9" i="1"/>
  <c r="BE12" i="1"/>
  <c r="BD12" i="1"/>
  <c r="BC12" i="1"/>
  <c r="BE11" i="1"/>
  <c r="BD11" i="1"/>
  <c r="BC11" i="1"/>
  <c r="BB12" i="1"/>
  <c r="BA12" i="1"/>
  <c r="AZ12" i="1"/>
  <c r="BB11" i="1"/>
  <c r="BA11" i="1"/>
  <c r="AZ11" i="1"/>
  <c r="AY12" i="1"/>
  <c r="AY11" i="1"/>
  <c r="AX12" i="1"/>
  <c r="AX11" i="1"/>
  <c r="AW12" i="1"/>
  <c r="AW11" i="1"/>
  <c r="BD9" i="1"/>
  <c r="BA9" i="1"/>
  <c r="AX9" i="1"/>
  <c r="BF34" i="1" l="1"/>
  <c r="BG34" i="1"/>
  <c r="BH34" i="1"/>
  <c r="S36" i="6"/>
  <c r="R36" i="6"/>
  <c r="Q36" i="6"/>
  <c r="P36" i="6"/>
  <c r="AB38" i="9" l="1"/>
  <c r="AA38" i="9"/>
  <c r="Z38" i="9"/>
  <c r="Y38" i="9"/>
  <c r="V38" i="9"/>
  <c r="U38" i="9"/>
  <c r="AB37" i="9"/>
  <c r="AA37" i="9"/>
  <c r="Z37" i="9"/>
  <c r="Y37" i="9"/>
  <c r="V37" i="9"/>
  <c r="U37" i="9"/>
  <c r="AB36" i="9"/>
  <c r="AA36" i="9"/>
  <c r="Z36" i="9"/>
  <c r="Y36" i="9"/>
  <c r="V36" i="9"/>
  <c r="U36" i="9"/>
  <c r="AB35" i="9"/>
  <c r="AA35" i="9"/>
  <c r="Z35" i="9"/>
  <c r="Y35" i="9"/>
  <c r="V35" i="9"/>
  <c r="U35" i="9"/>
  <c r="AB34" i="9"/>
  <c r="AA34" i="9"/>
  <c r="Z34" i="9"/>
  <c r="Y34" i="9"/>
  <c r="V34" i="9"/>
  <c r="U34" i="9"/>
  <c r="AB33" i="9"/>
  <c r="AA33" i="9"/>
  <c r="Z33" i="9"/>
  <c r="Y33" i="9"/>
  <c r="V33" i="9"/>
  <c r="U33" i="9"/>
  <c r="AB32" i="9"/>
  <c r="AA32" i="9"/>
  <c r="Z32" i="9"/>
  <c r="Y32" i="9"/>
  <c r="V32" i="9"/>
  <c r="U32" i="9"/>
  <c r="AB31" i="9"/>
  <c r="AA31" i="9"/>
  <c r="Z31" i="9"/>
  <c r="Y31" i="9"/>
  <c r="V31" i="9"/>
  <c r="U31" i="9"/>
  <c r="AB30" i="9"/>
  <c r="AA30" i="9"/>
  <c r="Z30" i="9"/>
  <c r="Y30" i="9"/>
  <c r="V30" i="9"/>
  <c r="U30" i="9"/>
  <c r="AB29" i="9"/>
  <c r="AA29" i="9"/>
  <c r="Z29" i="9"/>
  <c r="Y29" i="9"/>
  <c r="V29" i="9"/>
  <c r="U29" i="9"/>
  <c r="AB28" i="9"/>
  <c r="AA28" i="9"/>
  <c r="Z28" i="9"/>
  <c r="Y28" i="9"/>
  <c r="V28" i="9"/>
  <c r="U28" i="9"/>
  <c r="AB27" i="9"/>
  <c r="AA27" i="9"/>
  <c r="Z27" i="9"/>
  <c r="Y27" i="9"/>
  <c r="V27" i="9"/>
  <c r="U27" i="9"/>
  <c r="AB26" i="9"/>
  <c r="AA26" i="9"/>
  <c r="Z26" i="9"/>
  <c r="Y26" i="9"/>
  <c r="V26" i="9"/>
  <c r="U26" i="9"/>
  <c r="AB25" i="9"/>
  <c r="AA25" i="9"/>
  <c r="Z25" i="9"/>
  <c r="Y25" i="9"/>
  <c r="V25" i="9"/>
  <c r="U25" i="9"/>
  <c r="AB24" i="9"/>
  <c r="AA24" i="9"/>
  <c r="Z24" i="9"/>
  <c r="Y24" i="9"/>
  <c r="V24" i="9"/>
  <c r="U24" i="9"/>
  <c r="AB23" i="9"/>
  <c r="AA23" i="9"/>
  <c r="Z23" i="9"/>
  <c r="Y23" i="9"/>
  <c r="V23" i="9"/>
  <c r="U23" i="9"/>
  <c r="AB22" i="9"/>
  <c r="AA22" i="9"/>
  <c r="Z22" i="9"/>
  <c r="Y22" i="9"/>
  <c r="V22" i="9"/>
  <c r="U22" i="9"/>
  <c r="AB21" i="9"/>
  <c r="AA21" i="9"/>
  <c r="Z21" i="9"/>
  <c r="Y21" i="9"/>
  <c r="V21" i="9"/>
  <c r="U21" i="9"/>
  <c r="AB20" i="9"/>
  <c r="AA20" i="9"/>
  <c r="Z20" i="9"/>
  <c r="Y20" i="9"/>
  <c r="V20" i="9"/>
  <c r="U20" i="9"/>
  <c r="AB19" i="9"/>
  <c r="AA19" i="9"/>
  <c r="Z19" i="9"/>
  <c r="Y19" i="9"/>
  <c r="V19" i="9"/>
  <c r="U19" i="9"/>
  <c r="AB18" i="9"/>
  <c r="AA18" i="9"/>
  <c r="Z18" i="9"/>
  <c r="Y18" i="9"/>
  <c r="V18" i="9"/>
  <c r="U18" i="9"/>
  <c r="AB17" i="9"/>
  <c r="AA17" i="9"/>
  <c r="Z17" i="9"/>
  <c r="Y17" i="9"/>
  <c r="V17" i="9"/>
  <c r="U17" i="9"/>
  <c r="AB16" i="9"/>
  <c r="AA16" i="9"/>
  <c r="Z16" i="9"/>
  <c r="Y16" i="9"/>
  <c r="V16" i="9"/>
  <c r="U16" i="9"/>
  <c r="AB15" i="9"/>
  <c r="AA15" i="9"/>
  <c r="Z15" i="9"/>
  <c r="Y15" i="9"/>
  <c r="V15" i="9"/>
  <c r="U15" i="9"/>
  <c r="AB14" i="9"/>
  <c r="AA14" i="9"/>
  <c r="Z14" i="9"/>
  <c r="Y14" i="9"/>
  <c r="V14" i="9"/>
  <c r="U14" i="9"/>
  <c r="AB13" i="9"/>
  <c r="AA13" i="9"/>
  <c r="Z13" i="9"/>
  <c r="Y13" i="9"/>
  <c r="V13" i="9"/>
  <c r="U13" i="9"/>
  <c r="AB12" i="9"/>
  <c r="AA12" i="9"/>
  <c r="Z12" i="9"/>
  <c r="Y12" i="9"/>
  <c r="V12" i="9"/>
  <c r="U12" i="9"/>
  <c r="AB11" i="9"/>
  <c r="AA11" i="9"/>
  <c r="Z11" i="9"/>
  <c r="Y11" i="9"/>
  <c r="V11" i="9"/>
  <c r="U11" i="9"/>
  <c r="AB10" i="9"/>
  <c r="AA10" i="9"/>
  <c r="Z10" i="9"/>
  <c r="Y10" i="9"/>
  <c r="V10" i="9"/>
  <c r="U10" i="9"/>
  <c r="AI33" i="5"/>
  <c r="AH33" i="5"/>
  <c r="AG33" i="5"/>
  <c r="AF33" i="5"/>
  <c r="AE33" i="5"/>
  <c r="AD33" i="5"/>
  <c r="AC33" i="5"/>
  <c r="AA33" i="5"/>
  <c r="Z33" i="5"/>
  <c r="AI32" i="5"/>
  <c r="AH32" i="5"/>
  <c r="AG32" i="5"/>
  <c r="AF32" i="5"/>
  <c r="AE32" i="5"/>
  <c r="AD32" i="5"/>
  <c r="AC32" i="5"/>
  <c r="AA32" i="5"/>
  <c r="Z32" i="5"/>
  <c r="AI31" i="5"/>
  <c r="AH31" i="5"/>
  <c r="AG31" i="5"/>
  <c r="AF31" i="5"/>
  <c r="AE31" i="5"/>
  <c r="AD31" i="5"/>
  <c r="AC31" i="5"/>
  <c r="AA31" i="5"/>
  <c r="Z31" i="5"/>
  <c r="AI30" i="5"/>
  <c r="AH30" i="5"/>
  <c r="AG30" i="5"/>
  <c r="AF30" i="5"/>
  <c r="AE30" i="5"/>
  <c r="AD30" i="5"/>
  <c r="AC30" i="5"/>
  <c r="AA30" i="5"/>
  <c r="Z30" i="5"/>
  <c r="AI29" i="5"/>
  <c r="AH29" i="5"/>
  <c r="AG29" i="5"/>
  <c r="AF29" i="5"/>
  <c r="AE29" i="5"/>
  <c r="AD29" i="5"/>
  <c r="AC29" i="5"/>
  <c r="AA29" i="5"/>
  <c r="Z29" i="5"/>
  <c r="AI28" i="5"/>
  <c r="AH28" i="5"/>
  <c r="AG28" i="5"/>
  <c r="AF28" i="5"/>
  <c r="AE28" i="5"/>
  <c r="AD28" i="5"/>
  <c r="AC28" i="5"/>
  <c r="AA28" i="5"/>
  <c r="Z28" i="5"/>
  <c r="AI27" i="5"/>
  <c r="AH27" i="5"/>
  <c r="AG27" i="5"/>
  <c r="AF27" i="5"/>
  <c r="AE27" i="5"/>
  <c r="AD27" i="5"/>
  <c r="AC27" i="5"/>
  <c r="AA27" i="5"/>
  <c r="Z27" i="5"/>
  <c r="AI26" i="5"/>
  <c r="AH26" i="5"/>
  <c r="AG26" i="5"/>
  <c r="AF26" i="5"/>
  <c r="AE26" i="5"/>
  <c r="AD26" i="5"/>
  <c r="AC26" i="5"/>
  <c r="AA26" i="5"/>
  <c r="Z26" i="5"/>
  <c r="AI25" i="5"/>
  <c r="AH25" i="5"/>
  <c r="AG25" i="5"/>
  <c r="AF25" i="5"/>
  <c r="AE25" i="5"/>
  <c r="AD25" i="5"/>
  <c r="AC25" i="5"/>
  <c r="AA25" i="5"/>
  <c r="Z25" i="5"/>
  <c r="AI24" i="5"/>
  <c r="AH24" i="5"/>
  <c r="AG24" i="5"/>
  <c r="AF24" i="5"/>
  <c r="AE24" i="5"/>
  <c r="AD24" i="5"/>
  <c r="AC24" i="5"/>
  <c r="AA24" i="5"/>
  <c r="Z24" i="5"/>
  <c r="AI23" i="5"/>
  <c r="AH23" i="5"/>
  <c r="AG23" i="5"/>
  <c r="AF23" i="5"/>
  <c r="AE23" i="5"/>
  <c r="AD23" i="5"/>
  <c r="AC23" i="5"/>
  <c r="AA23" i="5"/>
  <c r="Z23" i="5"/>
  <c r="AI22" i="5"/>
  <c r="AH22" i="5"/>
  <c r="AG22" i="5"/>
  <c r="AF22" i="5"/>
  <c r="AE22" i="5"/>
  <c r="AD22" i="5"/>
  <c r="AC22" i="5"/>
  <c r="AA22" i="5"/>
  <c r="Z22" i="5"/>
  <c r="AI21" i="5"/>
  <c r="AH21" i="5"/>
  <c r="AG21" i="5"/>
  <c r="AF21" i="5"/>
  <c r="AE21" i="5"/>
  <c r="AD21" i="5"/>
  <c r="AC21" i="5"/>
  <c r="AA21" i="5"/>
  <c r="Z21" i="5"/>
  <c r="AI20" i="5"/>
  <c r="AH20" i="5"/>
  <c r="AG20" i="5"/>
  <c r="AF20" i="5"/>
  <c r="AE20" i="5"/>
  <c r="AD20" i="5"/>
  <c r="AC20" i="5"/>
  <c r="AA20" i="5"/>
  <c r="Z20" i="5"/>
  <c r="AI19" i="5"/>
  <c r="AH19" i="5"/>
  <c r="AG19" i="5"/>
  <c r="AF19" i="5"/>
  <c r="AE19" i="5"/>
  <c r="AD19" i="5"/>
  <c r="AC19" i="5"/>
  <c r="AA19" i="5"/>
  <c r="Z19" i="5"/>
  <c r="AI18" i="5"/>
  <c r="AH18" i="5"/>
  <c r="AG18" i="5"/>
  <c r="AF18" i="5"/>
  <c r="AE18" i="5"/>
  <c r="AD18" i="5"/>
  <c r="AC18" i="5"/>
  <c r="AA18" i="5"/>
  <c r="Z18" i="5"/>
  <c r="AI17" i="5"/>
  <c r="AH17" i="5"/>
  <c r="AG17" i="5"/>
  <c r="AF17" i="5"/>
  <c r="AE17" i="5"/>
  <c r="AD17" i="5"/>
  <c r="AC17" i="5"/>
  <c r="AA17" i="5"/>
  <c r="Z17" i="5"/>
  <c r="AI16" i="5"/>
  <c r="AH16" i="5"/>
  <c r="AG16" i="5"/>
  <c r="AF16" i="5"/>
  <c r="AE16" i="5"/>
  <c r="AD16" i="5"/>
  <c r="AC16" i="5"/>
  <c r="AA16" i="5"/>
  <c r="Z16" i="5"/>
  <c r="AI15" i="5"/>
  <c r="AH15" i="5"/>
  <c r="AG15" i="5"/>
  <c r="AF15" i="5"/>
  <c r="AE15" i="5"/>
  <c r="AD15" i="5"/>
  <c r="AC15" i="5"/>
  <c r="AA15" i="5"/>
  <c r="Z15" i="5"/>
  <c r="AI14" i="5"/>
  <c r="AH14" i="5"/>
  <c r="AG14" i="5"/>
  <c r="AF14" i="5"/>
  <c r="AE14" i="5"/>
  <c r="AD14" i="5"/>
  <c r="AC14" i="5"/>
  <c r="AA14" i="5"/>
  <c r="Z14" i="5"/>
  <c r="AI13" i="5"/>
  <c r="AH13" i="5"/>
  <c r="AG13" i="5"/>
  <c r="AF13" i="5"/>
  <c r="AE13" i="5"/>
  <c r="AD13" i="5"/>
  <c r="AC13" i="5"/>
  <c r="AA13" i="5"/>
  <c r="Z13" i="5"/>
  <c r="AI12" i="5"/>
  <c r="AH12" i="5"/>
  <c r="AG12" i="5"/>
  <c r="AF12" i="5"/>
  <c r="AE12" i="5"/>
  <c r="AD12" i="5"/>
  <c r="AC12" i="5"/>
  <c r="AA12" i="5"/>
  <c r="Z12" i="5"/>
  <c r="AI11" i="5"/>
  <c r="AH11" i="5"/>
  <c r="AG11" i="5"/>
  <c r="AF11" i="5"/>
  <c r="AE11" i="5"/>
  <c r="AD11" i="5"/>
  <c r="AC11" i="5"/>
  <c r="AA11" i="5"/>
  <c r="Z11" i="5"/>
  <c r="AI10" i="5"/>
  <c r="AH10" i="5"/>
  <c r="AG10" i="5"/>
  <c r="AF10" i="5"/>
  <c r="AE10" i="5"/>
  <c r="AD10" i="5"/>
  <c r="AC10" i="5"/>
  <c r="AA10" i="5"/>
  <c r="Z10" i="5"/>
  <c r="Z31" i="4"/>
  <c r="Y31" i="4"/>
  <c r="X31" i="4"/>
  <c r="W31" i="4"/>
  <c r="V31" i="4"/>
  <c r="Z30" i="4"/>
  <c r="Y30" i="4"/>
  <c r="X30" i="4"/>
  <c r="W30" i="4"/>
  <c r="V30" i="4"/>
  <c r="Z29" i="4"/>
  <c r="Y29" i="4"/>
  <c r="X29" i="4"/>
  <c r="W29" i="4"/>
  <c r="V29" i="4"/>
  <c r="Z28" i="4"/>
  <c r="Y28" i="4"/>
  <c r="X28" i="4"/>
  <c r="W28" i="4"/>
  <c r="V28" i="4"/>
  <c r="Z27" i="4"/>
  <c r="Y27" i="4"/>
  <c r="X27" i="4"/>
  <c r="W27" i="4"/>
  <c r="V27" i="4"/>
  <c r="Z26" i="4"/>
  <c r="Y26" i="4"/>
  <c r="X26" i="4"/>
  <c r="W26" i="4"/>
  <c r="V26" i="4"/>
  <c r="Z25" i="4"/>
  <c r="Y25" i="4"/>
  <c r="X25" i="4"/>
  <c r="W25" i="4"/>
  <c r="V25" i="4"/>
  <c r="Z24" i="4"/>
  <c r="Y24" i="4"/>
  <c r="X24" i="4"/>
  <c r="W24" i="4"/>
  <c r="V24" i="4"/>
  <c r="Z23" i="4"/>
  <c r="Y23" i="4"/>
  <c r="X23" i="4"/>
  <c r="W23" i="4"/>
  <c r="V23" i="4"/>
  <c r="Z22" i="4"/>
  <c r="Y22" i="4"/>
  <c r="X22" i="4"/>
  <c r="W22" i="4"/>
  <c r="V22" i="4"/>
  <c r="Z21" i="4"/>
  <c r="Y21" i="4"/>
  <c r="X21" i="4"/>
  <c r="W21" i="4"/>
  <c r="V21" i="4"/>
  <c r="Z20" i="4"/>
  <c r="Y20" i="4"/>
  <c r="X20" i="4"/>
  <c r="W20" i="4"/>
  <c r="V20" i="4"/>
  <c r="Z19" i="4"/>
  <c r="Y19" i="4"/>
  <c r="X19" i="4"/>
  <c r="W19" i="4"/>
  <c r="V19" i="4"/>
  <c r="Z18" i="4"/>
  <c r="Y18" i="4"/>
  <c r="X18" i="4"/>
  <c r="W18" i="4"/>
  <c r="V18" i="4"/>
  <c r="Z17" i="4"/>
  <c r="Y17" i="4"/>
  <c r="X17" i="4"/>
  <c r="W17" i="4"/>
  <c r="V17" i="4"/>
  <c r="Z16" i="4"/>
  <c r="Y16" i="4"/>
  <c r="X16" i="4"/>
  <c r="W16" i="4"/>
  <c r="V16" i="4"/>
  <c r="Z15" i="4"/>
  <c r="Y15" i="4"/>
  <c r="X15" i="4"/>
  <c r="W15" i="4"/>
  <c r="V15" i="4"/>
  <c r="Z14" i="4"/>
  <c r="Y14" i="4"/>
  <c r="X14" i="4"/>
  <c r="W14" i="4"/>
  <c r="V14" i="4"/>
  <c r="Z13" i="4"/>
  <c r="Y13" i="4"/>
  <c r="X13" i="4"/>
  <c r="W13" i="4"/>
  <c r="V13" i="4"/>
  <c r="Z12" i="4"/>
  <c r="Y12" i="4"/>
  <c r="X12" i="4"/>
  <c r="W12" i="4"/>
  <c r="V12" i="4"/>
  <c r="Z11" i="4"/>
  <c r="Y11" i="4"/>
  <c r="X11" i="4"/>
  <c r="W11" i="4"/>
  <c r="V11" i="4"/>
  <c r="Z10" i="4"/>
  <c r="Y10" i="4"/>
  <c r="X10" i="4"/>
  <c r="W10" i="4"/>
  <c r="V10" i="4"/>
  <c r="Z9" i="4"/>
  <c r="Y9" i="4"/>
  <c r="X9" i="4"/>
  <c r="V9" i="4"/>
  <c r="BB34" i="1"/>
  <c r="S35" i="6"/>
  <c r="R35" i="6"/>
  <c r="Q35" i="6"/>
  <c r="P35" i="6"/>
  <c r="D3" i="9"/>
  <c r="D4" i="9"/>
  <c r="D5" i="9"/>
  <c r="D6" i="9"/>
  <c r="U42" i="9"/>
  <c r="V42" i="9"/>
  <c r="Y42" i="9"/>
  <c r="Z42" i="9"/>
  <c r="AA42" i="9"/>
  <c r="AB42" i="9"/>
  <c r="C3" i="6"/>
  <c r="C4" i="6"/>
  <c r="C5" i="6"/>
  <c r="C6" i="6"/>
  <c r="P9" i="6"/>
  <c r="Q9" i="6"/>
  <c r="R9" i="6"/>
  <c r="S9" i="6"/>
  <c r="P10" i="6"/>
  <c r="Q10" i="6"/>
  <c r="R10" i="6"/>
  <c r="S10" i="6"/>
  <c r="P11" i="6"/>
  <c r="Q11" i="6"/>
  <c r="R11" i="6"/>
  <c r="S11" i="6"/>
  <c r="P12" i="6"/>
  <c r="Q12" i="6"/>
  <c r="R12" i="6"/>
  <c r="S12" i="6"/>
  <c r="P13" i="6"/>
  <c r="Q13" i="6"/>
  <c r="R13" i="6"/>
  <c r="S13" i="6"/>
  <c r="P14" i="6"/>
  <c r="Q14" i="6"/>
  <c r="R14" i="6"/>
  <c r="S14" i="6"/>
  <c r="P15" i="6"/>
  <c r="Q15" i="6"/>
  <c r="R15" i="6"/>
  <c r="S15" i="6"/>
  <c r="P16" i="6"/>
  <c r="Q16" i="6"/>
  <c r="R16" i="6"/>
  <c r="S16" i="6"/>
  <c r="P17" i="6"/>
  <c r="Q17" i="6"/>
  <c r="R17" i="6"/>
  <c r="S17" i="6"/>
  <c r="P18" i="6"/>
  <c r="Q18" i="6"/>
  <c r="R18" i="6"/>
  <c r="S18" i="6"/>
  <c r="P19" i="6"/>
  <c r="Q19" i="6"/>
  <c r="R19" i="6"/>
  <c r="S19" i="6"/>
  <c r="Q20" i="6"/>
  <c r="R20" i="6"/>
  <c r="S20" i="6"/>
  <c r="P21" i="6"/>
  <c r="Q21" i="6"/>
  <c r="R21" i="6"/>
  <c r="S21" i="6"/>
  <c r="P22" i="6"/>
  <c r="Q22" i="6"/>
  <c r="R22" i="6"/>
  <c r="S22" i="6"/>
  <c r="P23" i="6"/>
  <c r="Q23" i="6"/>
  <c r="R23" i="6"/>
  <c r="S23" i="6"/>
  <c r="P24" i="6"/>
  <c r="Q24" i="6"/>
  <c r="R24" i="6"/>
  <c r="S24" i="6"/>
  <c r="P25" i="6"/>
  <c r="Q25" i="6"/>
  <c r="R25" i="6"/>
  <c r="S25" i="6"/>
  <c r="P26" i="6"/>
  <c r="Q26" i="6"/>
  <c r="R26" i="6"/>
  <c r="S26" i="6"/>
  <c r="P27" i="6"/>
  <c r="Q27" i="6"/>
  <c r="R27" i="6"/>
  <c r="S27" i="6"/>
  <c r="P28" i="6"/>
  <c r="Q28" i="6"/>
  <c r="R28" i="6"/>
  <c r="S28" i="6"/>
  <c r="P29" i="6"/>
  <c r="Q29" i="6"/>
  <c r="R29" i="6"/>
  <c r="S29" i="6"/>
  <c r="P30" i="6"/>
  <c r="Q30" i="6"/>
  <c r="R30" i="6"/>
  <c r="S30" i="6"/>
  <c r="P31" i="6"/>
  <c r="Q31" i="6"/>
  <c r="R31" i="6"/>
  <c r="S31" i="6"/>
  <c r="P32" i="6"/>
  <c r="Q32" i="6"/>
  <c r="R32" i="6"/>
  <c r="S32" i="6"/>
  <c r="P33" i="6"/>
  <c r="Q33" i="6"/>
  <c r="R33" i="6"/>
  <c r="S33" i="6"/>
  <c r="P34" i="6"/>
  <c r="Q34" i="6"/>
  <c r="R34" i="6"/>
  <c r="S34" i="6"/>
  <c r="C3" i="5"/>
  <c r="C4" i="5"/>
  <c r="C5" i="5"/>
  <c r="C6" i="5"/>
  <c r="Z54" i="5"/>
  <c r="AA54" i="5"/>
  <c r="AC54" i="5"/>
  <c r="AD54" i="5"/>
  <c r="AE54" i="5"/>
  <c r="AF54" i="5"/>
  <c r="AG54" i="5"/>
  <c r="AH54" i="5"/>
  <c r="AI54" i="5"/>
  <c r="C3" i="4"/>
  <c r="C4" i="4"/>
  <c r="C5" i="4"/>
  <c r="C6" i="4"/>
  <c r="C3" i="1"/>
  <c r="C4" i="1"/>
  <c r="C5" i="1"/>
  <c r="C6" i="1"/>
  <c r="G21" i="2"/>
  <c r="P40" i="6" l="1"/>
  <c r="G3" i="6" s="1"/>
  <c r="V33" i="4"/>
  <c r="L4" i="4" s="1"/>
  <c r="AB10" i="5"/>
  <c r="AF35" i="5"/>
  <c r="J4" i="5" s="1"/>
  <c r="E28" i="2" s="1"/>
  <c r="Z35" i="5"/>
  <c r="O4" i="5" s="1"/>
  <c r="G26" i="2" s="1"/>
  <c r="AB14" i="5"/>
  <c r="AB18" i="5"/>
  <c r="AB22" i="5"/>
  <c r="Z33" i="4"/>
  <c r="H6" i="4" s="1"/>
  <c r="E23" i="2" s="1"/>
  <c r="L6" i="1"/>
  <c r="G13" i="2" s="1"/>
  <c r="AN13" i="9"/>
  <c r="AE13" i="9"/>
  <c r="AK13" i="9"/>
  <c r="AH13" i="9"/>
  <c r="AN15" i="9"/>
  <c r="AE15" i="9"/>
  <c r="AH15" i="9"/>
  <c r="AK15" i="9"/>
  <c r="AN17" i="9"/>
  <c r="AE17" i="9"/>
  <c r="AK17" i="9"/>
  <c r="AH17" i="9"/>
  <c r="AN19" i="9"/>
  <c r="AE19" i="9"/>
  <c r="AH19" i="9"/>
  <c r="AK19" i="9"/>
  <c r="AN21" i="9"/>
  <c r="AE21" i="9"/>
  <c r="AK21" i="9"/>
  <c r="AH21" i="9"/>
  <c r="AN23" i="9"/>
  <c r="AE23" i="9"/>
  <c r="AK23" i="9"/>
  <c r="AH23" i="9"/>
  <c r="AN25" i="9"/>
  <c r="AE25" i="9"/>
  <c r="AK25" i="9"/>
  <c r="AH25" i="9"/>
  <c r="AN27" i="9"/>
  <c r="AE27" i="9"/>
  <c r="AH27" i="9"/>
  <c r="AK27" i="9"/>
  <c r="AN29" i="9"/>
  <c r="AE29" i="9"/>
  <c r="AK29" i="9"/>
  <c r="AH29" i="9"/>
  <c r="AN31" i="9"/>
  <c r="AE31" i="9"/>
  <c r="AK31" i="9"/>
  <c r="AH31" i="9"/>
  <c r="AK33" i="9"/>
  <c r="AE33" i="9"/>
  <c r="AN33" i="9"/>
  <c r="AH33" i="9"/>
  <c r="AK35" i="9"/>
  <c r="AE35" i="9"/>
  <c r="AN35" i="9"/>
  <c r="AH35" i="9"/>
  <c r="AK37" i="9"/>
  <c r="AE37" i="9"/>
  <c r="AN37" i="9"/>
  <c r="AH37" i="9"/>
  <c r="AK42" i="9"/>
  <c r="AE42" i="9"/>
  <c r="AN42" i="9"/>
  <c r="AH42" i="9"/>
  <c r="AM10" i="9"/>
  <c r="AG10" i="9"/>
  <c r="AJ10" i="9"/>
  <c r="AD10" i="9"/>
  <c r="AM12" i="9"/>
  <c r="AM43" i="9" s="1"/>
  <c r="K6" i="9" s="1"/>
  <c r="E49" i="2" s="1"/>
  <c r="AG12" i="9"/>
  <c r="AJ12" i="9"/>
  <c r="AD12" i="9"/>
  <c r="AM14" i="9"/>
  <c r="AG14" i="9"/>
  <c r="AJ14" i="9"/>
  <c r="AD14" i="9"/>
  <c r="AM16" i="9"/>
  <c r="AG16" i="9"/>
  <c r="AJ16" i="9"/>
  <c r="AD16" i="9"/>
  <c r="AM18" i="9"/>
  <c r="AG18" i="9"/>
  <c r="AJ18" i="9"/>
  <c r="AD18" i="9"/>
  <c r="AM20" i="9"/>
  <c r="AG20" i="9"/>
  <c r="AJ20" i="9"/>
  <c r="AD20" i="9"/>
  <c r="AM22" i="9"/>
  <c r="AG22" i="9"/>
  <c r="AJ22" i="9"/>
  <c r="AD22" i="9"/>
  <c r="AM24" i="9"/>
  <c r="AG24" i="9"/>
  <c r="AJ24" i="9"/>
  <c r="AD24" i="9"/>
  <c r="AM26" i="9"/>
  <c r="AG26" i="9"/>
  <c r="AJ26" i="9"/>
  <c r="AD26" i="9"/>
  <c r="AM28" i="9"/>
  <c r="AG28" i="9"/>
  <c r="AJ28" i="9"/>
  <c r="AD28" i="9"/>
  <c r="AM30" i="9"/>
  <c r="AG30" i="9"/>
  <c r="AJ30" i="9"/>
  <c r="AD30" i="9"/>
  <c r="AM32" i="9"/>
  <c r="AG32" i="9"/>
  <c r="AJ32" i="9"/>
  <c r="AD32" i="9"/>
  <c r="AM34" i="9"/>
  <c r="AG34" i="9"/>
  <c r="AD34" i="9"/>
  <c r="AJ34" i="9"/>
  <c r="AM36" i="9"/>
  <c r="AG36" i="9"/>
  <c r="AD36" i="9"/>
  <c r="AJ36" i="9"/>
  <c r="AM38" i="9"/>
  <c r="AG38" i="9"/>
  <c r="AD38" i="9"/>
  <c r="AJ38" i="9"/>
  <c r="AM42" i="9"/>
  <c r="AG42" i="9"/>
  <c r="AD42" i="9"/>
  <c r="AJ42" i="9"/>
  <c r="AK10" i="9"/>
  <c r="AH10" i="9"/>
  <c r="AN10" i="9"/>
  <c r="AE10" i="9"/>
  <c r="AH12" i="9"/>
  <c r="AN12" i="9"/>
  <c r="AE12" i="9"/>
  <c r="AK12" i="9"/>
  <c r="AH14" i="9"/>
  <c r="AN14" i="9"/>
  <c r="AE14" i="9"/>
  <c r="AK14" i="9"/>
  <c r="AK16" i="9"/>
  <c r="AH16" i="9"/>
  <c r="AN16" i="9"/>
  <c r="AE16" i="9"/>
  <c r="AH18" i="9"/>
  <c r="AN18" i="9"/>
  <c r="AE18" i="9"/>
  <c r="AK18" i="9"/>
  <c r="AK20" i="9"/>
  <c r="AH20" i="9"/>
  <c r="AN20" i="9"/>
  <c r="AE20" i="9"/>
  <c r="AH22" i="9"/>
  <c r="AN22" i="9"/>
  <c r="AE22" i="9"/>
  <c r="AK22" i="9"/>
  <c r="AH24" i="9"/>
  <c r="AN24" i="9"/>
  <c r="AE24" i="9"/>
  <c r="AK24" i="9"/>
  <c r="AH26" i="9"/>
  <c r="AN26" i="9"/>
  <c r="AE26" i="9"/>
  <c r="AK26" i="9"/>
  <c r="AH28" i="9"/>
  <c r="AN28" i="9"/>
  <c r="AE28" i="9"/>
  <c r="AK28" i="9"/>
  <c r="AH30" i="9"/>
  <c r="AN30" i="9"/>
  <c r="AE30" i="9"/>
  <c r="AK30" i="9"/>
  <c r="AH32" i="9"/>
  <c r="AN32" i="9"/>
  <c r="AE32" i="9"/>
  <c r="AK32" i="9"/>
  <c r="AK34" i="9"/>
  <c r="AE34" i="9"/>
  <c r="AN34" i="9"/>
  <c r="AH34" i="9"/>
  <c r="AK36" i="9"/>
  <c r="AE36" i="9"/>
  <c r="AN36" i="9"/>
  <c r="AH36" i="9"/>
  <c r="AK38" i="9"/>
  <c r="AE38" i="9"/>
  <c r="AN38" i="9"/>
  <c r="AH38" i="9"/>
  <c r="AN11" i="9"/>
  <c r="AE11" i="9"/>
  <c r="AK11" i="9"/>
  <c r="AH11" i="9"/>
  <c r="AM11" i="9"/>
  <c r="AG11" i="9"/>
  <c r="AD11" i="9"/>
  <c r="AJ11" i="9"/>
  <c r="AM13" i="9"/>
  <c r="AG13" i="9"/>
  <c r="AD13" i="9"/>
  <c r="AJ13" i="9"/>
  <c r="AM15" i="9"/>
  <c r="AG15" i="9"/>
  <c r="AD15" i="9"/>
  <c r="AJ15" i="9"/>
  <c r="AM17" i="9"/>
  <c r="AG17" i="9"/>
  <c r="AD17" i="9"/>
  <c r="AJ17" i="9"/>
  <c r="AM19" i="9"/>
  <c r="AG19" i="9"/>
  <c r="AD19" i="9"/>
  <c r="AJ19" i="9"/>
  <c r="AM21" i="9"/>
  <c r="AG21" i="9"/>
  <c r="AD21" i="9"/>
  <c r="AJ21" i="9"/>
  <c r="AM23" i="9"/>
  <c r="AG23" i="9"/>
  <c r="AD23" i="9"/>
  <c r="AJ23" i="9"/>
  <c r="AM25" i="9"/>
  <c r="AG25" i="9"/>
  <c r="AD25" i="9"/>
  <c r="AJ25" i="9"/>
  <c r="AM27" i="9"/>
  <c r="AG27" i="9"/>
  <c r="AD27" i="9"/>
  <c r="AJ27" i="9"/>
  <c r="AM29" i="9"/>
  <c r="AG29" i="9"/>
  <c r="AD29" i="9"/>
  <c r="AJ29" i="9"/>
  <c r="AM31" i="9"/>
  <c r="AG31" i="9"/>
  <c r="AD31" i="9"/>
  <c r="AJ31" i="9"/>
  <c r="AM33" i="9"/>
  <c r="AG33" i="9"/>
  <c r="AD33" i="9"/>
  <c r="AJ33" i="9"/>
  <c r="AM35" i="9"/>
  <c r="AG35" i="9"/>
  <c r="AD35" i="9"/>
  <c r="AJ35" i="9"/>
  <c r="AM37" i="9"/>
  <c r="AG37" i="9"/>
  <c r="AD37" i="9"/>
  <c r="AJ37" i="9"/>
  <c r="Z43" i="9"/>
  <c r="M4" i="9" s="1"/>
  <c r="AD35" i="5"/>
  <c r="J2" i="5" s="1"/>
  <c r="E26" i="2" s="1"/>
  <c r="AH35" i="5"/>
  <c r="J7" i="5" s="1"/>
  <c r="E31" i="2" s="1"/>
  <c r="AC35" i="5"/>
  <c r="O2" i="5" s="1"/>
  <c r="G29" i="2" s="1"/>
  <c r="AG35" i="5"/>
  <c r="J5" i="5" s="1"/>
  <c r="E29" i="2" s="1"/>
  <c r="AB12" i="5"/>
  <c r="AE35" i="5"/>
  <c r="J3" i="5" s="1"/>
  <c r="E27" i="2" s="1"/>
  <c r="AI35" i="5"/>
  <c r="J6" i="5" s="1"/>
  <c r="E30" i="2" s="1"/>
  <c r="AB16" i="5"/>
  <c r="AB20" i="5"/>
  <c r="AB24" i="5"/>
  <c r="S40" i="6"/>
  <c r="G6" i="6" s="1"/>
  <c r="E37" i="2" s="1"/>
  <c r="R40" i="6"/>
  <c r="G5" i="6" s="1"/>
  <c r="E36" i="2" s="1"/>
  <c r="Q40" i="6"/>
  <c r="G4" i="6" s="1"/>
  <c r="E35" i="2" s="1"/>
  <c r="AV34" i="1"/>
  <c r="AZ34" i="1"/>
  <c r="BD34" i="1"/>
  <c r="AX34" i="1"/>
  <c r="AW34" i="1"/>
  <c r="BA34" i="1"/>
  <c r="BE34" i="1"/>
  <c r="AY34" i="1"/>
  <c r="BC34" i="1"/>
  <c r="AB54" i="5"/>
  <c r="X33" i="4"/>
  <c r="H4" i="4" s="1"/>
  <c r="E21" i="2" s="1"/>
  <c r="E42" i="2"/>
  <c r="AB43" i="9"/>
  <c r="M6" i="9" s="1"/>
  <c r="V43" i="9"/>
  <c r="L7" i="9" s="1"/>
  <c r="AB26" i="5"/>
  <c r="AB28" i="5"/>
  <c r="AB30" i="5"/>
  <c r="AB32" i="5"/>
  <c r="AB11" i="5"/>
  <c r="AB13" i="5"/>
  <c r="AB15" i="5"/>
  <c r="AB17" i="5"/>
  <c r="AB19" i="5"/>
  <c r="AB21" i="5"/>
  <c r="AB23" i="5"/>
  <c r="AB25" i="5"/>
  <c r="AB27" i="5"/>
  <c r="AB29" i="5"/>
  <c r="AB31" i="5"/>
  <c r="AB33" i="5"/>
  <c r="AA35" i="5"/>
  <c r="O3" i="5" s="1"/>
  <c r="G27" i="2" s="1"/>
  <c r="E34" i="2"/>
  <c r="Y33" i="4"/>
  <c r="H5" i="4" s="1"/>
  <c r="E22" i="2" s="1"/>
  <c r="W33" i="4"/>
  <c r="H3" i="4" s="1"/>
  <c r="E20" i="2" s="1"/>
  <c r="AA43" i="9"/>
  <c r="M5" i="9" s="1"/>
  <c r="Y43" i="9"/>
  <c r="M3" i="9" s="1"/>
  <c r="U43" i="9"/>
  <c r="K7" i="9" s="1"/>
  <c r="AG43" i="9" l="1"/>
  <c r="K4" i="9" s="1"/>
  <c r="E47" i="2" s="1"/>
  <c r="AN43" i="9"/>
  <c r="L6" i="9" s="1"/>
  <c r="G49" i="2" s="1"/>
  <c r="AJ43" i="9"/>
  <c r="K5" i="9" s="1"/>
  <c r="E48" i="2" s="1"/>
  <c r="AH43" i="9"/>
  <c r="L4" i="9" s="1"/>
  <c r="G47" i="2" s="1"/>
  <c r="AK43" i="9"/>
  <c r="L5" i="9" s="1"/>
  <c r="G48" i="2" s="1"/>
  <c r="K5" i="1"/>
  <c r="F12" i="2" s="1"/>
  <c r="K7" i="1"/>
  <c r="F14" i="2" s="1"/>
  <c r="K6" i="1"/>
  <c r="F13" i="2" s="1"/>
  <c r="L5" i="1"/>
  <c r="G12" i="2" s="1"/>
  <c r="L7" i="1"/>
  <c r="G14" i="2" s="1"/>
  <c r="J6" i="1"/>
  <c r="E13" i="2" s="1"/>
  <c r="J7" i="1"/>
  <c r="E14" i="2" s="1"/>
  <c r="J5" i="1"/>
  <c r="E12" i="2" s="1"/>
  <c r="M7" i="9"/>
  <c r="AD43" i="9"/>
  <c r="K3" i="9" s="1"/>
  <c r="E46" i="2" s="1"/>
  <c r="AE43" i="9"/>
  <c r="L3" i="9" s="1"/>
  <c r="G46" i="2" s="1"/>
  <c r="AB35" i="5"/>
</calcChain>
</file>

<file path=xl/sharedStrings.xml><?xml version="1.0" encoding="utf-8"?>
<sst xmlns="http://schemas.openxmlformats.org/spreadsheetml/2006/main" count="1605" uniqueCount="694">
  <si>
    <t>Risk ID</t>
  </si>
  <si>
    <t>Date Identified</t>
  </si>
  <si>
    <t>Identified By</t>
  </si>
  <si>
    <t>Short Title</t>
  </si>
  <si>
    <t>Cause</t>
  </si>
  <si>
    <t>Owner</t>
  </si>
  <si>
    <t>Status</t>
  </si>
  <si>
    <t>Current financial impact calculation</t>
  </si>
  <si>
    <t>Current most likely financial impact</t>
  </si>
  <si>
    <t>BT confidential</t>
  </si>
  <si>
    <t>Analysis</t>
  </si>
  <si>
    <t>Changes</t>
  </si>
  <si>
    <t>Cross references</t>
  </si>
  <si>
    <t>Risks</t>
  </si>
  <si>
    <t>Issues</t>
  </si>
  <si>
    <t>Confidential</t>
  </si>
  <si>
    <t>Draft</t>
  </si>
  <si>
    <t>Open</t>
  </si>
  <si>
    <t>Triggered</t>
  </si>
  <si>
    <t>Closed</t>
  </si>
  <si>
    <t>T</t>
  </si>
  <si>
    <t>O</t>
  </si>
  <si>
    <t>Date updated</t>
  </si>
  <si>
    <t>Updated by</t>
  </si>
  <si>
    <t>Latest comment</t>
  </si>
  <si>
    <t>Updates</t>
  </si>
  <si>
    <t>Ok for release</t>
  </si>
  <si>
    <t>Yellow area = Pick lists</t>
  </si>
  <si>
    <t>Bottom1</t>
  </si>
  <si>
    <t>Programme</t>
  </si>
  <si>
    <t>Project</t>
  </si>
  <si>
    <t>Essential</t>
  </si>
  <si>
    <t>Column guide</t>
  </si>
  <si>
    <t>Blank row</t>
  </si>
  <si>
    <t>Escalation</t>
  </si>
  <si>
    <t>High</t>
  </si>
  <si>
    <t>Medium</t>
  </si>
  <si>
    <t>Low</t>
  </si>
  <si>
    <t>Impact description</t>
  </si>
  <si>
    <t>Financial impact * probability</t>
  </si>
  <si>
    <t>Impact score</t>
  </si>
  <si>
    <t>Risk Response</t>
  </si>
  <si>
    <t>Identification</t>
  </si>
  <si>
    <t>Domain</t>
  </si>
  <si>
    <t>Programme:</t>
  </si>
  <si>
    <t>Project:</t>
  </si>
  <si>
    <t>Stage:</t>
  </si>
  <si>
    <t>Work package:</t>
  </si>
  <si>
    <t>ISSUES LOG</t>
  </si>
  <si>
    <t>Work package</t>
  </si>
  <si>
    <t>Stage</t>
  </si>
  <si>
    <t>DECISION LOG</t>
  </si>
  <si>
    <t>CHANGE LOG</t>
  </si>
  <si>
    <t>Issue ID</t>
  </si>
  <si>
    <t>Change</t>
  </si>
  <si>
    <t>Issue management</t>
  </si>
  <si>
    <t>ISSUE COUNT</t>
  </si>
  <si>
    <t>Number of draft issues:</t>
  </si>
  <si>
    <t>Number of open issues</t>
  </si>
  <si>
    <t>Number of issues shown on change log</t>
  </si>
  <si>
    <t>Number of closed issues</t>
  </si>
  <si>
    <t>Issue status count.</t>
  </si>
  <si>
    <t>Costs of open issues</t>
  </si>
  <si>
    <t xml:space="preserve">Total cost of open issues: </t>
  </si>
  <si>
    <t>Change ID</t>
  </si>
  <si>
    <t>Category</t>
  </si>
  <si>
    <t>Customer billing</t>
  </si>
  <si>
    <t>Billing date</t>
  </si>
  <si>
    <t>Billing evidence required</t>
  </si>
  <si>
    <t>Description of change</t>
  </si>
  <si>
    <t>Imapct assessment</t>
  </si>
  <si>
    <t>To be done by</t>
  </si>
  <si>
    <t>Approval role/body</t>
  </si>
  <si>
    <t>Date approved or rejectd.</t>
  </si>
  <si>
    <t>Approval</t>
  </si>
  <si>
    <t>Action</t>
  </si>
  <si>
    <t>Change management</t>
  </si>
  <si>
    <t>Requested</t>
  </si>
  <si>
    <t>Being assessed</t>
  </si>
  <si>
    <t>Rejected</t>
  </si>
  <si>
    <t>Approved</t>
  </si>
  <si>
    <t>Cancelled</t>
  </si>
  <si>
    <t>Change status count.</t>
  </si>
  <si>
    <t>Costs of approved changes</t>
  </si>
  <si>
    <t>Date raised</t>
  </si>
  <si>
    <t>Raised by</t>
  </si>
  <si>
    <t>Date the decision is required by</t>
  </si>
  <si>
    <t>Costs of requested changes</t>
  </si>
  <si>
    <t>Costs of changes being assessed</t>
  </si>
  <si>
    <t>Costs of open changes (requested +assessed)</t>
  </si>
  <si>
    <t>Column selection</t>
  </si>
  <si>
    <t>Due date</t>
  </si>
  <si>
    <t>CHANGE COUNT</t>
  </si>
  <si>
    <t>Cost of approved changes</t>
  </si>
  <si>
    <t>Cost of changes being assessed</t>
  </si>
  <si>
    <t>Cost of changes requested</t>
  </si>
  <si>
    <t>FINANCIAL IMPLICATIONS</t>
  </si>
  <si>
    <t>Programme Board</t>
  </si>
  <si>
    <t>Decisions</t>
  </si>
  <si>
    <t>Decision ID</t>
  </si>
  <si>
    <t>Date Submitted</t>
  </si>
  <si>
    <t>Submitted by</t>
  </si>
  <si>
    <t>Description of decision required</t>
  </si>
  <si>
    <t>Decision maker</t>
  </si>
  <si>
    <t>Date decision is required</t>
  </si>
  <si>
    <t>Date decision was made</t>
  </si>
  <si>
    <t>Timing</t>
  </si>
  <si>
    <t>Comment</t>
  </si>
  <si>
    <t>Pending</t>
  </si>
  <si>
    <t>Deferred</t>
  </si>
  <si>
    <t>Made</t>
  </si>
  <si>
    <t>Customer</t>
  </si>
  <si>
    <t>Sponsor</t>
  </si>
  <si>
    <t>Status count</t>
  </si>
  <si>
    <t>DECISION COUNT</t>
  </si>
  <si>
    <t>Bottom3</t>
  </si>
  <si>
    <t>Bottom4</t>
  </si>
  <si>
    <t>INSTRUCTIONS</t>
  </si>
  <si>
    <t>Change triggered</t>
  </si>
  <si>
    <t>Number</t>
  </si>
  <si>
    <t>Cost</t>
  </si>
  <si>
    <t>Moderate</t>
  </si>
  <si>
    <t>User defined fields</t>
  </si>
  <si>
    <t>User defined field</t>
  </si>
  <si>
    <t>New row</t>
  </si>
  <si>
    <t>Actions</t>
  </si>
  <si>
    <t>Type</t>
  </si>
  <si>
    <t>Title</t>
  </si>
  <si>
    <t>Impact</t>
  </si>
  <si>
    <t>Lessons</t>
  </si>
  <si>
    <t>Implemented</t>
  </si>
  <si>
    <t>DEFECTS COUNT</t>
  </si>
  <si>
    <t>Defect ID</t>
  </si>
  <si>
    <t>Review</t>
  </si>
  <si>
    <t>Identified by</t>
  </si>
  <si>
    <t>Deadline for resolution</t>
  </si>
  <si>
    <t>Name and description of defect</t>
  </si>
  <si>
    <t>Defect Identified</t>
  </si>
  <si>
    <t>Resolution owner</t>
  </si>
  <si>
    <t>Summary of action to be taken</t>
  </si>
  <si>
    <t>Comments</t>
  </si>
  <si>
    <t>Priority</t>
  </si>
  <si>
    <t>Resolved</t>
  </si>
  <si>
    <t>Assigned</t>
  </si>
  <si>
    <t>Identified</t>
  </si>
  <si>
    <t>Off-spec</t>
  </si>
  <si>
    <t>Defect</t>
  </si>
  <si>
    <t>DEFECTS AND OFF-SPECIFICATION  LOG</t>
  </si>
  <si>
    <t>Date actually resolved</t>
  </si>
  <si>
    <t>Off-Spec</t>
  </si>
  <si>
    <r>
      <t xml:space="preserve">Off-Spec </t>
    </r>
    <r>
      <rPr>
        <sz val="10"/>
        <rFont val="Arial"/>
        <family val="2"/>
      </rPr>
      <t>Identified</t>
    </r>
  </si>
  <si>
    <r>
      <t xml:space="preserve">Defect </t>
    </r>
    <r>
      <rPr>
        <sz val="10"/>
        <rFont val="Arial"/>
        <family val="2"/>
      </rPr>
      <t>Identified</t>
    </r>
  </si>
  <si>
    <r>
      <t xml:space="preserve">Off-Spec </t>
    </r>
    <r>
      <rPr>
        <sz val="10"/>
        <rFont val="Arial"/>
        <family val="2"/>
      </rPr>
      <t>Assigned</t>
    </r>
  </si>
  <si>
    <r>
      <t xml:space="preserve">Defect </t>
    </r>
    <r>
      <rPr>
        <sz val="10"/>
        <rFont val="Arial"/>
        <family val="2"/>
      </rPr>
      <t>Assigned</t>
    </r>
  </si>
  <si>
    <r>
      <t xml:space="preserve">Off-Spec </t>
    </r>
    <r>
      <rPr>
        <sz val="10"/>
        <rFont val="Arial"/>
        <family val="2"/>
      </rPr>
      <t>Resolved</t>
    </r>
  </si>
  <si>
    <r>
      <t xml:space="preserve">Defect </t>
    </r>
    <r>
      <rPr>
        <sz val="10"/>
        <rFont val="Arial"/>
        <family val="2"/>
      </rPr>
      <t>Resolved</t>
    </r>
  </si>
  <si>
    <r>
      <t xml:space="preserve">Off-Spec </t>
    </r>
    <r>
      <rPr>
        <sz val="10"/>
        <rFont val="Arial"/>
        <family val="2"/>
      </rPr>
      <t>Cancelled</t>
    </r>
  </si>
  <si>
    <r>
      <t xml:space="preserve">Defect </t>
    </r>
    <r>
      <rPr>
        <sz val="10"/>
        <rFont val="Arial"/>
        <family val="2"/>
      </rPr>
      <t>Cancelled</t>
    </r>
  </si>
  <si>
    <t>Defects</t>
  </si>
  <si>
    <t>A</t>
  </si>
  <si>
    <t>Threat Opportunity Assumption</t>
  </si>
  <si>
    <t>OFF - SPEC</t>
  </si>
  <si>
    <t>Exploit</t>
  </si>
  <si>
    <t>ID</t>
  </si>
  <si>
    <t>Date
Due</t>
  </si>
  <si>
    <t>Date
Raised</t>
  </si>
  <si>
    <t>Date
Closed</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</si>
  <si>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</si>
  <si>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</si>
  <si>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</si>
  <si>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</si>
  <si>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</si>
  <si>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</si>
  <si>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</si>
  <si>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</si>
  <si>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</si>
  <si>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</si>
  <si>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</si>
  <si>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</si>
  <si>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</si>
  <si>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</si>
  <si>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</si>
  <si>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</si>
  <si>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</si>
  <si>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</si>
  <si>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</si>
  <si>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</si>
  <si>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</si>
  <si>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</si>
  <si>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</si>
  <si>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</si>
  <si>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</si>
  <si>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</si>
  <si>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</si>
  <si>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</si>
  <si>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</si>
  <si>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</si>
  <si>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</si>
  <si>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</si>
  <si>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</si>
  <si>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</si>
  <si>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</si>
  <si>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</si>
  <si>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</si>
  <si>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</si>
  <si>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</si>
  <si>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</si>
  <si>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</si>
  <si>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</si>
  <si>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</si>
  <si>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</si>
  <si>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</si>
  <si>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</si>
  <si>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</si>
  <si>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</si>
  <si>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</si>
  <si>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</si>
  <si>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</si>
  <si>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</si>
  <si>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</si>
  <si>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</si>
  <si>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</si>
  <si>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</si>
  <si>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</si>
  <si>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</si>
  <si>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</si>
  <si>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</si>
  <si>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</si>
  <si>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</si>
  <si>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</si>
  <si>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</si>
  <si>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</si>
  <si>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</si>
  <si>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</si>
  <si>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</si>
  <si>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</si>
  <si>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</si>
  <si>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</si>
  <si>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</si>
  <si>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</si>
  <si>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</si>
  <si>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</si>
  <si>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</si>
  <si>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</si>
  <si>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</si>
  <si>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</si>
  <si>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</si>
  <si>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</si>
  <si>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</si>
  <si>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</si>
  <si>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</si>
  <si>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</si>
  <si>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</si>
  <si>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</si>
  <si>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</si>
  <si>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</si>
  <si>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</si>
  <si>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</si>
  <si>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</si>
  <si>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</si>
  <si>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</si>
  <si>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</si>
  <si>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</si>
  <si>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</si>
  <si>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</si>
  <si>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</si>
  <si>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</si>
  <si>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Week</t>
  </si>
  <si>
    <t>New Action Refs</t>
  </si>
  <si>
    <t>New Issue Refs</t>
  </si>
  <si>
    <t>New Risk Refs</t>
  </si>
  <si>
    <t>New CR Refs</t>
  </si>
  <si>
    <t>New Lesson Learnt Refs</t>
  </si>
  <si>
    <t>New Dependencies Refs</t>
  </si>
  <si>
    <t>Date</t>
  </si>
  <si>
    <t>On Hold</t>
  </si>
  <si>
    <t>Action Count</t>
  </si>
  <si>
    <t>On-Hold</t>
  </si>
  <si>
    <t>Board Actions</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</si>
  <si>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</si>
  <si>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</si>
  <si>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</si>
  <si>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</si>
  <si>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</si>
  <si>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</si>
  <si>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</si>
  <si>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</si>
  <si>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</si>
  <si>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</si>
  <si>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</si>
  <si>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</si>
  <si>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</si>
  <si>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</si>
  <si>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</si>
  <si>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</si>
  <si>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</si>
  <si>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</si>
  <si>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</si>
  <si>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</si>
  <si>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</si>
  <si>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</si>
  <si>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</si>
  <si>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</si>
  <si>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</si>
  <si>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</si>
  <si>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</si>
  <si>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</si>
  <si>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</si>
  <si>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</si>
  <si>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</si>
  <si>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</si>
  <si>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</si>
  <si>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</si>
  <si>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</si>
  <si>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</si>
  <si>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</si>
  <si>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</si>
  <si>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</si>
  <si>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</si>
  <si>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</si>
  <si>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</si>
  <si>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</si>
  <si>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</si>
  <si>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</si>
  <si>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</si>
  <si>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</si>
  <si>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</si>
  <si>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</si>
  <si>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</si>
  <si>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</si>
  <si>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</si>
  <si>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</si>
  <si>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</si>
  <si>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</si>
  <si>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</si>
  <si>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</si>
  <si>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</si>
  <si>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</si>
  <si>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</si>
  <si>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</si>
  <si>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</si>
  <si>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</si>
  <si>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</si>
  <si>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</si>
  <si>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</si>
  <si>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</si>
  <si>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</si>
  <si>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</si>
  <si>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</si>
  <si>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</si>
  <si>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</si>
  <si>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</si>
  <si>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</si>
  <si>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</si>
  <si>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</si>
  <si>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</si>
  <si>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</si>
  <si>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</si>
  <si>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</si>
  <si>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</si>
  <si>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</si>
  <si>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</si>
  <si>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</si>
  <si>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</si>
  <si>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</si>
  <si>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</si>
  <si>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</si>
  <si>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</si>
  <si>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</si>
  <si>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</si>
  <si>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</si>
  <si>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</si>
  <si>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</si>
  <si>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</si>
  <si>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</si>
  <si>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</si>
  <si>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</si>
  <si>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</si>
  <si>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</si>
  <si>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</si>
  <si>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</si>
  <si>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</si>
  <si>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</si>
  <si>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</si>
  <si>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</si>
  <si>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</si>
  <si>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</si>
  <si>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</si>
  <si>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</si>
  <si>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</si>
  <si>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</si>
  <si>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</si>
  <si>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</si>
  <si>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</si>
  <si>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</si>
  <si>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</si>
  <si>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</si>
  <si>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</si>
  <si>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</si>
  <si>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</si>
  <si>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</si>
  <si>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</si>
  <si>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</si>
  <si>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</si>
  <si>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</si>
  <si>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</si>
  <si>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</si>
  <si>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</si>
  <si>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</si>
  <si>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</si>
  <si>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</si>
  <si>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</si>
  <si>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</si>
  <si>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</si>
  <si>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</si>
  <si>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</si>
  <si>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</si>
  <si>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</si>
  <si>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</si>
  <si>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</si>
  <si>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</si>
  <si>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</si>
  <si>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</si>
  <si>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</si>
  <si>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</si>
  <si>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</si>
  <si>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</si>
  <si>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</si>
  <si>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</si>
  <si>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</si>
  <si>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</si>
  <si>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</si>
  <si>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</si>
  <si>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</si>
  <si>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</si>
  <si>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</si>
  <si>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</si>
  <si>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</si>
  <si>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</si>
  <si>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</si>
  <si>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</si>
  <si>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</si>
  <si>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</si>
  <si>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</si>
  <si>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</si>
  <si>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</si>
  <si>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</si>
  <si>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</si>
  <si>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</si>
  <si>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</si>
  <si>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</si>
  <si>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</si>
  <si>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</si>
  <si>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</si>
  <si>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</si>
  <si>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</si>
  <si>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</si>
  <si>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</si>
  <si>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</si>
  <si>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</si>
  <si>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</si>
  <si>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</si>
  <si>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</si>
  <si>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</si>
  <si>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</si>
  <si>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</si>
  <si>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</si>
  <si>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</si>
  <si>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</si>
  <si>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</si>
  <si>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</si>
  <si>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</si>
  <si>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</si>
  <si>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</si>
  <si>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</si>
  <si>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</si>
  <si>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</si>
  <si>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</si>
  <si>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</si>
  <si>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</si>
  <si>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</si>
  <si>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</si>
  <si>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</si>
  <si>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</si>
  <si>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</si>
  <si>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</si>
  <si>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</si>
  <si>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</si>
  <si>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</si>
  <si>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</si>
  <si>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</si>
  <si>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</si>
  <si>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</si>
  <si>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</si>
  <si>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</si>
  <si>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</si>
  <si>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</si>
  <si>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</si>
  <si>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</si>
  <si>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</si>
  <si>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</si>
  <si>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</si>
  <si>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</si>
  <si>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</si>
  <si>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</si>
  <si>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</si>
  <si>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</si>
  <si>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</si>
  <si>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</si>
  <si>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</si>
  <si>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</si>
  <si>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</si>
  <si>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</si>
  <si>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</si>
  <si>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</si>
  <si>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</si>
  <si>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</si>
  <si>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</si>
  <si>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</si>
  <si>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</si>
  <si>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</si>
  <si>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</si>
  <si>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</si>
  <si>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</si>
  <si>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</si>
  <si>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</si>
  <si>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</si>
  <si>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</si>
  <si>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</si>
  <si>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</si>
  <si>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</si>
  <si>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</si>
  <si>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</si>
  <si>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</si>
  <si>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</si>
  <si>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</si>
  <si>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</si>
  <si>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</si>
  <si>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</si>
  <si>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</si>
  <si>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</si>
  <si>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</si>
  <si>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</si>
  <si>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</si>
  <si>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</si>
  <si>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</si>
  <si>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</si>
  <si>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</si>
  <si>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</si>
  <si>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</si>
  <si>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</si>
  <si>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</si>
  <si>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</si>
  <si>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</si>
  <si>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</si>
  <si>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</si>
  <si>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</si>
  <si>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</si>
  <si>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</si>
  <si>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</si>
  <si>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</si>
  <si>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</si>
  <si>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</si>
  <si>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</si>
  <si>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</si>
  <si>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</si>
  <si>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</si>
  <si>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</si>
  <si>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</si>
  <si>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</si>
  <si>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</si>
  <si>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</si>
  <si>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</si>
  <si>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Summary</t>
  </si>
  <si>
    <t>New Decisions Refs</t>
  </si>
  <si>
    <t>Summary of  Board Meeting</t>
  </si>
  <si>
    <t>Bottom6</t>
  </si>
  <si>
    <t>New Row</t>
  </si>
  <si>
    <t>Board Action Count</t>
  </si>
  <si>
    <t>ACTIONS</t>
  </si>
  <si>
    <t>WEEKLY SUMMARY</t>
  </si>
  <si>
    <t>BOARD ACTIONS</t>
  </si>
  <si>
    <t>BOARD MEETING SUMMARY</t>
  </si>
  <si>
    <t>LESSONS LEARNED LOG</t>
  </si>
  <si>
    <t>LESSON COUNT</t>
  </si>
  <si>
    <t>Detail</t>
  </si>
  <si>
    <t>Recommendation</t>
  </si>
  <si>
    <t>Further Information</t>
  </si>
  <si>
    <t>LL Action Status</t>
  </si>
  <si>
    <t>LL ID</t>
  </si>
  <si>
    <t>Date Logged</t>
  </si>
  <si>
    <t>Logged By</t>
  </si>
  <si>
    <t>Description</t>
  </si>
  <si>
    <t>Action to be taken</t>
  </si>
  <si>
    <t>Action Owner</t>
  </si>
  <si>
    <t>Action Due Date</t>
  </si>
  <si>
    <t>Action 
Status</t>
  </si>
  <si>
    <t>Additional Information</t>
  </si>
  <si>
    <t>Issue</t>
  </si>
  <si>
    <t>Success</t>
  </si>
  <si>
    <t>Defects and Off-spec' items</t>
  </si>
  <si>
    <t>Lessons with open action items</t>
  </si>
  <si>
    <t>Lessons with all actions closed</t>
  </si>
  <si>
    <t>Total number of lessons</t>
  </si>
  <si>
    <t>Open actions</t>
  </si>
  <si>
    <t>Closed actions</t>
  </si>
  <si>
    <t>TOTAL</t>
  </si>
  <si>
    <t>WORKING - DO NOT PRINT</t>
  </si>
  <si>
    <t>Tailoring guide</t>
  </si>
  <si>
    <t>A - Minor</t>
  </si>
  <si>
    <t>B - Moderate</t>
  </si>
  <si>
    <t>C - Major</t>
  </si>
  <si>
    <t>D - Critical</t>
  </si>
  <si>
    <t>E - Catastrophic</t>
  </si>
  <si>
    <t>1 - rare</t>
  </si>
  <si>
    <t>2 - Unlikely</t>
  </si>
  <si>
    <t>3 - Possible</t>
  </si>
  <si>
    <t>4 - Likely</t>
  </si>
  <si>
    <t>5 - Almost certain</t>
  </si>
  <si>
    <t>Description of risk</t>
  </si>
  <si>
    <t>Risk Owner</t>
  </si>
  <si>
    <t>Risk category</t>
  </si>
  <si>
    <t>Controls</t>
  </si>
  <si>
    <t>Respond and Monitor</t>
  </si>
  <si>
    <t>Target impact score</t>
  </si>
  <si>
    <t>Target  Risk Level</t>
  </si>
  <si>
    <t>Action owner</t>
  </si>
  <si>
    <t>Action completion date</t>
  </si>
  <si>
    <t>Action progress</t>
  </si>
  <si>
    <t>References</t>
  </si>
  <si>
    <t>Strategic</t>
  </si>
  <si>
    <t>Demand; market</t>
  </si>
  <si>
    <t>Financial; commercial</t>
  </si>
  <si>
    <t>Service delivery; business continuity</t>
  </si>
  <si>
    <t>People; resourcing; H&amp;S</t>
  </si>
  <si>
    <t>Technical; IT; assets</t>
  </si>
  <si>
    <t>Data and data legislation</t>
  </si>
  <si>
    <t>Intergity and security</t>
  </si>
  <si>
    <t>Legal; regulatory; compliance; CR</t>
  </si>
  <si>
    <t>Procurement; partners</t>
  </si>
  <si>
    <t>Tailorable  picklist</t>
  </si>
  <si>
    <t>Domain 1</t>
  </si>
  <si>
    <t>Domain 2</t>
  </si>
  <si>
    <t>Domain 3</t>
  </si>
  <si>
    <t>Risk Matrix</t>
  </si>
  <si>
    <t>Risk level</t>
  </si>
  <si>
    <t>This area of the table is for caluculating the metrics from the data.</t>
  </si>
  <si>
    <t>Tailorable  picklist. See Matrix area of the spreadsheet cell AP1</t>
  </si>
  <si>
    <t>Accept</t>
  </si>
  <si>
    <t>Transfer</t>
  </si>
  <si>
    <t>Avoid</t>
  </si>
  <si>
    <t>Treat - prevent</t>
  </si>
  <si>
    <t>Treat - loss reduction</t>
  </si>
  <si>
    <t>Current Risks - Status - Risk count</t>
  </si>
  <si>
    <t>You may tailor the risk matrix by altering the percentages and risk level etc (grey boxes)</t>
  </si>
  <si>
    <t>[1]</t>
  </si>
  <si>
    <t>[1] The % denotes the maximum % in the band.</t>
  </si>
  <si>
    <t>&lt;----------------------------------- IMPACT -------------------------------------&gt;</t>
  </si>
  <si>
    <t>Current/net impact score</t>
  </si>
  <si>
    <t>Financial impact justification</t>
  </si>
  <si>
    <t>Current/net impact in financial terms</t>
  </si>
  <si>
    <t>Costs for  actions</t>
  </si>
  <si>
    <t>Provisional</t>
  </si>
  <si>
    <t>RISK REGISTER</t>
  </si>
  <si>
    <t>Minor</t>
  </si>
  <si>
    <t>Major</t>
  </si>
  <si>
    <t>Severe</t>
  </si>
  <si>
    <t>Catastrophic</t>
  </si>
  <si>
    <t>New</t>
  </si>
  <si>
    <t>In progress</t>
  </si>
  <si>
    <t>Completed</t>
  </si>
  <si>
    <t>Action description</t>
  </si>
  <si>
    <t>Programme and Project Log</t>
  </si>
  <si>
    <t>PMO code:</t>
  </si>
  <si>
    <r>
      <t xml:space="preserve">Recommended
</t>
    </r>
    <r>
      <rPr>
        <sz val="8"/>
        <color theme="3" tint="-0.499984740745262"/>
        <rFont val="Arial"/>
        <family val="2"/>
      </rPr>
      <t>(Hide column if not used)</t>
    </r>
  </si>
  <si>
    <r>
      <t xml:space="preserve">Optional
</t>
    </r>
    <r>
      <rPr>
        <sz val="8"/>
        <color theme="3" tint="-0.499984740745262"/>
        <rFont val="Arial"/>
        <family val="2"/>
      </rPr>
      <t>(Hide column if not used)</t>
    </r>
  </si>
  <si>
    <t>Current likelihood (%)</t>
  </si>
  <si>
    <t>Target likelihood score</t>
  </si>
  <si>
    <r>
      <t xml:space="preserve">Risk window or proximity
</t>
    </r>
    <r>
      <rPr>
        <b/>
        <sz val="8"/>
        <color theme="0"/>
        <rFont val="Arial"/>
        <family val="2"/>
      </rPr>
      <t>Earliest trigger date</t>
    </r>
  </si>
  <si>
    <r>
      <t xml:space="preserve">Risk window or proximity
</t>
    </r>
    <r>
      <rPr>
        <b/>
        <sz val="8"/>
        <color theme="0"/>
        <rFont val="Arial"/>
        <family val="2"/>
      </rPr>
      <t>Latest trigger date</t>
    </r>
  </si>
  <si>
    <r>
      <t xml:space="preserve">Current/net likelihood score </t>
    </r>
    <r>
      <rPr>
        <b/>
        <sz val="8"/>
        <color theme="0"/>
        <rFont val="Arial"/>
        <family val="2"/>
      </rPr>
      <t>(Automatic)</t>
    </r>
  </si>
  <si>
    <r>
      <t xml:space="preserve">Current/net  Risk Level
</t>
    </r>
    <r>
      <rPr>
        <b/>
        <sz val="8"/>
        <color theme="0"/>
        <rFont val="Arial"/>
        <family val="2"/>
      </rPr>
      <t>(Automatic)</t>
    </r>
  </si>
  <si>
    <r>
      <t xml:space="preserve">Current/net risk value </t>
    </r>
    <r>
      <rPr>
        <b/>
        <sz val="8"/>
        <color theme="0"/>
        <rFont val="Arial"/>
        <family val="2"/>
      </rPr>
      <t>(Automatic)</t>
    </r>
  </si>
  <si>
    <r>
      <t xml:space="preserve">Risk actions
</t>
    </r>
    <r>
      <rPr>
        <b/>
        <sz val="9"/>
        <color theme="0"/>
        <rFont val="Arial"/>
        <family val="2"/>
      </rPr>
      <t>(Mitigations)</t>
    </r>
  </si>
  <si>
    <t>Assumptions</t>
  </si>
  <si>
    <t>Assumption ID</t>
  </si>
  <si>
    <t>Assumption</t>
  </si>
  <si>
    <t>Dependencies</t>
  </si>
  <si>
    <t>Dependencie ID</t>
  </si>
  <si>
    <t>Lessons Learned Log</t>
  </si>
  <si>
    <t>Bottom2</t>
  </si>
  <si>
    <t>Newrow2</t>
  </si>
  <si>
    <t>ASSUMPTIONS COUNT</t>
  </si>
  <si>
    <t>DEPENDENCIES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</si>
</sst>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yyyy\-mm\-dd;@"/>
    <numFmt numFmtId="167" formatCode="[$-409]d\-mmm\-yyyy;@"/>
    <numFmt numFmtId="168" formatCode="&quot;£&quot;#,##0"/>
    <numFmt numFmtId="169" formatCode="dd/mm/yy;@"/>
    <numFmt numFmtId="170" formatCode="###0_);[Red]\(###0\)"/>
    <numFmt numFmtId="171" formatCode="_-* #,##0_ _F_-;\-* #,##0_ _F_-;_-* &quot;-&quot;_ _F_-;_-@_-"/>
    <numFmt numFmtId="172" formatCode="_-* #,##0.00_ _F_-;\-* #,##0.00_ _F_-;_-* &quot;-&quot;??_ _F_-;_-@_-"/>
    <numFmt numFmtId="173" formatCode="_-* #,##0&quot; F&quot;_-;\-* #,##0&quot; F&quot;_-;_-* &quot;-&quot;&quot; F&quot;_-;_-@_-"/>
    <numFmt numFmtId="174" formatCode="_-* #,##0.00&quot; F&quot;_-;\-* #,##0.00&quot; F&quot;_-;_-* &quot;-&quot;??&quot; F&quot;_-;_-@_-"/>
    <numFmt numFmtId="175" formatCode="0.00_)"/>
    <numFmt numFmtId="176" formatCode="0.0_);[Red]\(0.0\)"/>
    <numFmt numFmtId="177" formatCode="#,##0&quot;£&quot;_);[Red]\(#,##0&quot;£&quot;\)"/>
    <numFmt numFmtId="178" formatCode="[$-F800]dddd\,\ mmmm\ dd\,\ yyyy"/>
    <numFmt numFmtId="179" formatCode="&quot;€&quot;#,##0"/>
  </numFmts>
  <fonts count="63">
    <font>
      <sz val="10"/>
      <name val="Arial"/>
    </font>
    <font>
      <sz val="11"/>
      <color theme="1"/>
      <name val="Calibri"/>
      <family val="2"/>
      <scheme val="minor"/>
    </font>
    <font>
      <b/>
      <sz val="10"/>
      <name val="Arial"/>
      <family val="2"/>
    </font>
    <font>
      <sz val="8"/>
      <name val="Arial"/>
      <family val="2"/>
    </font>
    <font>
      <sz val="9"/>
      <name val="Arial"/>
      <family val="2"/>
    </font>
    <font>
      <b/>
      <sz val="10"/>
      <color indexed="9"/>
      <name val="Arial"/>
      <family val="2"/>
    </font>
    <font>
      <sz val="12"/>
      <name val="Arial"/>
      <family val="2"/>
    </font>
    <font>
      <sz val="11"/>
      <name val="Arial"/>
      <family val="2"/>
    </font>
    <font>
      <b/>
      <sz val="12"/>
      <name val="Arial"/>
      <family val="2"/>
    </font>
    <font>
      <sz val="10"/>
      <color indexed="23"/>
      <name val="Arial"/>
      <family val="2"/>
    </font>
    <font>
      <b/>
      <sz val="14"/>
      <color indexed="18"/>
      <name val="Arial"/>
      <family val="2"/>
    </font>
    <font>
      <b/>
      <sz val="10"/>
      <color indexed="8"/>
      <name val="Arial"/>
      <family val="2"/>
    </font>
    <font>
      <sz val="10"/>
      <color indexed="8"/>
      <name val="Arial"/>
      <family val="2"/>
    </font>
    <font>
      <sz val="10"/>
      <name val="Arial"/>
      <family val="2"/>
    </font>
    <font>
      <sz val="12"/>
      <name val="Arial"/>
      <family val="2"/>
    </font>
    <font>
      <sz val="9"/>
      <name val="Arial"/>
      <family val="2"/>
    </font>
    <font>
      <b/>
      <sz val="10"/>
      <color rgb="FFFF0000"/>
      <name val="Arial"/>
      <family val="2"/>
    </font>
    <font>
      <b/>
      <sz val="10"/>
      <color rgb="FF00B050"/>
      <name val="Arial"/>
      <family val="2"/>
    </font>
    <font>
      <b/>
      <sz val="10"/>
      <color rgb="FFFFC000"/>
      <name val="Arial"/>
      <family val="2"/>
    </font>
    <font>
      <sz val="10"/>
      <name val="Arial"/>
      <family val="2"/>
    </font>
    <font>
      <sz val="8"/>
      <name val="Arial"/>
      <family val="2"/>
    </font>
    <font>
      <b/>
      <sz val="8"/>
      <name val="Arial"/>
      <family val="2"/>
    </font>
    <font>
      <b/>
      <sz val="14"/>
      <name val="Arial"/>
      <family val="2"/>
    </font>
    <font>
      <sz val="9"/>
      <name val="Arial Narrow"/>
      <family val="2"/>
    </font>
    <font>
      <sz val="12"/>
      <name val="Times New Roman"/>
      <family val="1"/>
    </font>
    <font>
      <sz val="11"/>
      <color indexed="8"/>
      <name val="Calibri"/>
      <family val="2"/>
    </font>
    <font>
      <sz val="10"/>
      <name val="MS Serif"/>
      <family val="1"/>
    </font>
    <font>
      <sz val="10"/>
      <color indexed="16"/>
      <name val="MS Serif"/>
      <family val="1"/>
    </font>
    <font>
      <b/>
      <sz val="9"/>
      <name val="Helv"/>
    </font>
    <font>
      <sz val="9"/>
      <name val="Helv"/>
    </font>
    <font>
      <sz val="10"/>
      <name val="Arial Narrow"/>
      <family val="2"/>
    </font>
    <font>
      <sz val="10"/>
      <name val="Times New Roman"/>
      <family val="1"/>
    </font>
    <font>
      <sz val="10"/>
      <name val="Geneva"/>
      <family val="2"/>
    </font>
    <font>
      <sz val="7"/>
      <name val="Small Fonts"/>
      <family val="2"/>
    </font>
    <font>
      <b/>
      <i/>
      <sz val="16"/>
      <name val="Helv"/>
    </font>
    <font>
      <sz val="10"/>
      <color theme="1"/>
      <name val="Arial"/>
      <family val="2"/>
    </font>
    <font>
      <sz val="10"/>
      <name val="MS Sans Serif"/>
      <family val="2"/>
    </font>
    <font>
      <sz val="10"/>
      <name val="Helv"/>
    </font>
    <font>
      <sz val="10"/>
      <name val="Century Old Style"/>
    </font>
    <font>
      <b/>
      <sz val="12"/>
      <name val="MS Sans Serif"/>
      <family val="2"/>
    </font>
    <font>
      <sz val="12"/>
      <name val="MS Sans Serif"/>
      <family val="2"/>
    </font>
    <font>
      <b/>
      <sz val="8"/>
      <color indexed="8"/>
      <name val="Helv"/>
    </font>
    <font>
      <sz val="11"/>
      <name val="Arial"/>
      <family val="2"/>
    </font>
    <font>
      <i/>
      <sz val="10"/>
      <name val="Arial"/>
      <family val="2"/>
    </font>
    <font>
      <b/>
      <sz val="9"/>
      <name val="Arial"/>
      <family val="2"/>
    </font>
    <font>
      <b/>
      <sz val="11"/>
      <name val="Arial"/>
      <family val="2"/>
    </font>
    <font>
      <sz val="11"/>
      <name val="Calibri"/>
      <family val="2"/>
    </font>
    <font>
      <sz val="9"/>
      <color theme="3" tint="-0.499984740745262"/>
      <name val="Arial"/>
      <family val="2"/>
    </font>
    <font>
      <sz val="8"/>
      <color theme="3" tint="-0.499984740745262"/>
      <name val="Arial"/>
      <family val="2"/>
    </font>
    <font>
      <sz val="10"/>
      <color theme="3" tint="-0.499984740745262"/>
      <name val="Arial"/>
      <family val="2"/>
    </font>
    <font>
      <b/>
      <sz val="10"/>
      <color theme="0"/>
      <name val="Arial"/>
      <family val="2"/>
    </font>
    <font>
      <sz val="10"/>
      <color theme="0"/>
      <name val="Arial"/>
      <family val="2"/>
    </font>
    <font>
      <b/>
      <sz val="10"/>
      <color theme="1"/>
      <name val="Arial"/>
      <family val="2"/>
    </font>
    <font>
      <sz val="10"/>
      <color rgb="FF003300"/>
      <name val="Arial"/>
      <family val="2"/>
    </font>
    <font>
      <b/>
      <sz val="14"/>
      <color rgb="FF003300"/>
      <name val="Arial"/>
      <family val="2"/>
    </font>
    <font>
      <b/>
      <sz val="24"/>
      <color rgb="FF003300"/>
      <name val="Arial"/>
      <family val="2"/>
    </font>
    <font>
      <sz val="14"/>
      <color rgb="FF003300"/>
      <name val="Arial"/>
      <family val="2"/>
    </font>
    <font>
      <b/>
      <sz val="12"/>
      <color theme="0"/>
      <name val="Arial"/>
      <family val="2"/>
    </font>
    <font>
      <b/>
      <sz val="8"/>
      <color theme="0"/>
      <name val="Arial"/>
      <family val="2"/>
    </font>
    <font>
      <b/>
      <sz val="9"/>
      <color theme="0"/>
      <name val="Arial"/>
      <family val="2"/>
    </font>
    <font>
      <b/>
      <sz val="10"/>
      <color indexed="18"/>
      <name val="Arial"/>
      <family val="2"/>
    </font>
    <font>
      <sz val="10"/>
      <color rgb="FFA3912A"/>
      <name val="Arial"/>
      <family val="2"/>
    </font>
    <font>
      <sz val="10"/>
      <color theme="5"/>
      <name val="Arial"/>
      <family val="2"/>
    </font>
  </fonts>
  <fills count="19">
    <fill>
      <patternFill patternType="none"/>
    </fill>
    <fill>
      <patternFill patternType="gray125"/>
    </fill>
    <fill>
      <patternFill patternType="solid">
        <fgColor indexed="18"/>
        <bgColor indexed="64"/>
      </patternFill>
    </fill>
    <fill>
      <patternFill patternType="solid">
        <fgColor indexed="23"/>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indexed="9"/>
        <bgColor indexed="9"/>
      </patternFill>
    </fill>
    <fill>
      <patternFill patternType="solid">
        <fgColor rgb="FFFFFF00"/>
        <bgColor indexed="64"/>
      </patternFill>
    </fill>
    <fill>
      <patternFill patternType="solid">
        <fgColor theme="0" tint="-0.249977111117893"/>
        <bgColor indexed="64"/>
      </patternFill>
    </fill>
    <fill>
      <patternFill patternType="solid">
        <fgColor rgb="FFFFFFCC"/>
        <bgColor indexed="64"/>
      </patternFill>
    </fill>
    <fill>
      <patternFill patternType="solid">
        <fgColor rgb="FF003300"/>
        <bgColor indexed="64"/>
      </patternFill>
    </fill>
    <fill>
      <patternFill patternType="solid">
        <fgColor rgb="FFA3912A"/>
        <bgColor indexed="64"/>
      </patternFill>
    </fill>
  </fills>
  <borders count="54">
    <border>
      <left/>
      <right/>
      <top/>
      <bottom/>
      <diagonal/>
    </border>
    <border>
      <left/>
      <right style="thin">
        <color indexed="27"/>
      </right>
      <top style="thin">
        <color indexed="27"/>
      </top>
      <bottom/>
      <diagonal/>
    </border>
    <border>
      <left style="thin">
        <color indexed="27"/>
      </left>
      <right style="thin">
        <color indexed="27"/>
      </right>
      <top style="thin">
        <color indexed="27"/>
      </top>
      <bottom/>
      <diagonal/>
    </border>
    <border>
      <left style="thin">
        <color indexed="27"/>
      </left>
      <right style="thin">
        <color indexed="64"/>
      </right>
      <top style="thin">
        <color indexed="27"/>
      </top>
      <bottom/>
      <diagonal/>
    </border>
    <border>
      <left style="thin">
        <color indexed="27"/>
      </left>
      <right style="thin">
        <color indexed="27"/>
      </right>
      <top/>
      <bottom style="thin">
        <color indexed="27"/>
      </bottom>
      <diagonal/>
    </border>
    <border>
      <left style="thin">
        <color indexed="27"/>
      </left>
      <right style="thin">
        <color indexed="64"/>
      </right>
      <top/>
      <bottom style="thin">
        <color indexed="27"/>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7"/>
      </bottom>
      <diagonal/>
    </border>
    <border>
      <left/>
      <right style="thin">
        <color indexed="27"/>
      </right>
      <top/>
      <bottom style="thin">
        <color indexed="27"/>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7"/>
      </left>
      <right/>
      <top/>
      <bottom style="thin">
        <color indexed="27"/>
      </bottom>
      <diagonal/>
    </border>
    <border>
      <left style="thin">
        <color indexed="64"/>
      </left>
      <right/>
      <top/>
      <bottom/>
      <diagonal/>
    </border>
    <border>
      <left/>
      <right style="thin">
        <color indexed="64"/>
      </right>
      <top/>
      <bottom/>
      <diagonal/>
    </border>
    <border>
      <left style="thin">
        <color indexed="27"/>
      </left>
      <right/>
      <top style="thin">
        <color indexed="27"/>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27"/>
      </right>
      <top style="thin">
        <color indexed="27"/>
      </top>
      <bottom/>
      <diagonal/>
    </border>
    <border>
      <left style="thin">
        <color indexed="27"/>
      </left>
      <right style="thin">
        <color indexed="27"/>
      </right>
      <top style="thin">
        <color indexed="27"/>
      </top>
      <bottom/>
      <diagonal/>
    </border>
    <border>
      <left style="thin">
        <color indexed="27"/>
      </left>
      <right/>
      <top style="thin">
        <color indexed="27"/>
      </top>
      <bottom/>
      <diagonal/>
    </border>
    <border>
      <left style="thin">
        <color indexed="27"/>
      </left>
      <right style="thin">
        <color indexed="64"/>
      </right>
      <top style="thin">
        <color indexed="27"/>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27"/>
      </left>
      <right style="thin">
        <color indexed="27"/>
      </right>
      <top/>
      <bottom/>
      <diagonal/>
    </border>
    <border>
      <left/>
      <right style="thin">
        <color indexed="27"/>
      </right>
      <top/>
      <bottom/>
      <diagonal/>
    </border>
  </borders>
  <cellStyleXfs count="59">
    <xf numFmtId="0" fontId="0" fillId="0" borderId="0"/>
    <xf numFmtId="0" fontId="23" fillId="0" borderId="0"/>
    <xf numFmtId="0" fontId="24" fillId="0" borderId="0" applyNumberFormat="0" applyFill="0" applyBorder="0" applyAlignment="0" applyProtection="0"/>
    <xf numFmtId="0" fontId="24"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24" fillId="0" borderId="0" applyFill="0" applyBorder="0"/>
    <xf numFmtId="0" fontId="25" fillId="0" borderId="0"/>
    <xf numFmtId="170" fontId="13" fillId="0" borderId="0" applyFill="0" applyBorder="0" applyAlignment="0"/>
    <xf numFmtId="0" fontId="26" fillId="0" borderId="0" applyNumberFormat="0" applyAlignment="0">
      <alignment horizontal="left"/>
    </xf>
    <xf numFmtId="41" fontId="13" fillId="0" borderId="0" applyFont="0" applyFill="0" applyBorder="0" applyAlignment="0" applyProtection="0"/>
    <xf numFmtId="43" fontId="13" fillId="0" borderId="0" applyFont="0" applyFill="0" applyBorder="0" applyAlignment="0" applyProtection="0"/>
    <xf numFmtId="0" fontId="27" fillId="0" borderId="0" applyNumberFormat="0" applyAlignment="0">
      <alignment horizontal="left"/>
    </xf>
    <xf numFmtId="38" fontId="20" fillId="6" borderId="0" applyNumberFormat="0" applyBorder="0" applyAlignment="0" applyProtection="0"/>
    <xf numFmtId="0" fontId="8" fillId="0" borderId="29" applyNumberFormat="0" applyAlignment="0" applyProtection="0">
      <alignment horizontal="left" vertical="center"/>
    </xf>
    <xf numFmtId="0" fontId="8" fillId="0" borderId="27">
      <alignment horizontal="left" vertical="center"/>
    </xf>
    <xf numFmtId="0" fontId="28" fillId="0" borderId="0">
      <alignment vertical="center"/>
    </xf>
    <xf numFmtId="0" fontId="29" fillId="0" borderId="0"/>
    <xf numFmtId="10" fontId="20" fillId="12" borderId="12" applyNumberFormat="0" applyBorder="0" applyAlignment="0" applyProtection="0"/>
    <xf numFmtId="0" fontId="30" fillId="0" borderId="30">
      <alignment horizontal="left" vertical="center" wrapText="1"/>
    </xf>
    <xf numFmtId="0" fontId="31" fillId="0" borderId="0" applyNumberFormat="0" applyFont="0" applyFill="0" applyBorder="0" applyProtection="0">
      <alignment horizontal="left" vertical="center"/>
    </xf>
    <xf numFmtId="171" fontId="32"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37" fontId="33" fillId="0" borderId="0"/>
    <xf numFmtId="175" fontId="34" fillId="0" borderId="0"/>
    <xf numFmtId="0" fontId="13" fillId="0" borderId="0"/>
    <xf numFmtId="0" fontId="13" fillId="0" borderId="0" applyProtection="0"/>
    <xf numFmtId="0" fontId="13" fillId="0" borderId="0" applyProtection="0"/>
    <xf numFmtId="0" fontId="13" fillId="0" borderId="0" applyProtection="0"/>
    <xf numFmtId="0" fontId="35" fillId="0" borderId="0"/>
    <xf numFmtId="0" fontId="13" fillId="0" borderId="0"/>
    <xf numFmtId="0" fontId="25" fillId="0" borderId="0"/>
    <xf numFmtId="0" fontId="13" fillId="0" borderId="0" applyNumberFormat="0" applyFill="0" applyBorder="0" applyAlignment="0" applyProtection="0"/>
    <xf numFmtId="0" fontId="13" fillId="0" borderId="0"/>
    <xf numFmtId="0" fontId="13" fillId="0" borderId="0"/>
    <xf numFmtId="0" fontId="13" fillId="0" borderId="0"/>
    <xf numFmtId="0" fontId="1" fillId="0" borderId="0"/>
    <xf numFmtId="0" fontId="13" fillId="0" borderId="0"/>
    <xf numFmtId="0" fontId="13" fillId="0" borderId="0"/>
    <xf numFmtId="0" fontId="25" fillId="0" borderId="0"/>
    <xf numFmtId="10" fontId="13" fillId="0" borderId="0" applyFont="0" applyFill="0" applyBorder="0" applyAlignment="0" applyProtection="0"/>
    <xf numFmtId="0" fontId="36" fillId="0" borderId="0" applyFill="0" applyBorder="0">
      <alignment vertical="top"/>
    </xf>
    <xf numFmtId="0" fontId="37" fillId="0" borderId="0" applyFill="0" applyBorder="0">
      <alignment vertical="top"/>
    </xf>
    <xf numFmtId="176" fontId="38" fillId="0" borderId="0" applyFill="0" applyBorder="0">
      <alignment vertical="top"/>
    </xf>
    <xf numFmtId="38" fontId="13" fillId="0" borderId="0" applyFill="0" applyBorder="0">
      <alignment horizontal="center" vertical="top"/>
    </xf>
    <xf numFmtId="177" fontId="13" fillId="0" borderId="0" applyNumberFormat="0" applyFill="0" applyBorder="0" applyAlignment="0" applyProtection="0">
      <alignment horizontal="left"/>
    </xf>
    <xf numFmtId="0" fontId="13" fillId="0" borderId="0"/>
    <xf numFmtId="0" fontId="39" fillId="0" borderId="12">
      <alignment horizontal="center"/>
    </xf>
    <xf numFmtId="0" fontId="39" fillId="0" borderId="0">
      <alignment horizontal="center" vertical="center"/>
    </xf>
    <xf numFmtId="0" fontId="40" fillId="13" borderId="0" applyNumberFormat="0" applyFill="0">
      <alignment horizontal="left" vertical="center"/>
    </xf>
    <xf numFmtId="40" fontId="41" fillId="0" borderId="0" applyBorder="0">
      <alignment horizontal="right"/>
    </xf>
    <xf numFmtId="0" fontId="28" fillId="0" borderId="0"/>
    <xf numFmtId="41" fontId="13"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0" fontId="32" fillId="0" borderId="0" applyNumberFormat="0" applyFont="0" applyFill="0" applyBorder="0" applyProtection="0">
      <alignment horizontal="center" vertical="center" wrapText="1"/>
    </xf>
  </cellStyleXfs>
  <cellXfs count="393">
    <xf numFmtId="0" fontId="0" fillId="0" borderId="0" xfId="0"/>
    <xf numFmtId="166" fontId="0" fillId="0" borderId="0" xfId="0" applyNumberFormat="1" applyAlignment="1">
      <alignment vertical="top" wrapText="1"/>
    </xf>
    <xf numFmtId="0" fontId="0" fillId="0" borderId="0" xfId="0" applyAlignment="1">
      <alignment vertical="top" wrapText="1"/>
    </xf>
    <xf numFmtId="9" fontId="0" fillId="0" borderId="0" xfId="0" applyNumberFormat="1" applyAlignment="1">
      <alignment vertical="top" wrapText="1"/>
    </xf>
    <xf numFmtId="3" fontId="0" fillId="0" borderId="0" xfId="0" applyNumberFormat="1" applyAlignment="1">
      <alignment vertical="top" wrapText="1"/>
    </xf>
    <xf numFmtId="0" fontId="4" fillId="0" borderId="0" xfId="0" applyFont="1" applyAlignment="1">
      <alignment vertical="top"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166" fontId="5" fillId="2" borderId="2"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3" borderId="0" xfId="0" applyFill="1" applyAlignment="1">
      <alignment vertical="top" wrapText="1"/>
    </xf>
    <xf numFmtId="166" fontId="0" fillId="3" borderId="0" xfId="0" applyNumberFormat="1" applyFill="1" applyAlignment="1">
      <alignment vertical="top" wrapText="1"/>
    </xf>
    <xf numFmtId="9" fontId="0" fillId="3" borderId="0" xfId="0" applyNumberFormat="1" applyFill="1" applyAlignment="1">
      <alignment vertical="top" wrapText="1"/>
    </xf>
    <xf numFmtId="0" fontId="0" fillId="4" borderId="0" xfId="0" applyFill="1" applyAlignment="1">
      <alignment vertical="top" wrapText="1"/>
    </xf>
    <xf numFmtId="166" fontId="0" fillId="4" borderId="0" xfId="0" applyNumberFormat="1" applyFill="1" applyAlignment="1">
      <alignment vertical="top" wrapText="1"/>
    </xf>
    <xf numFmtId="3" fontId="0" fillId="4" borderId="0" xfId="0" applyNumberFormat="1" applyFill="1" applyAlignment="1">
      <alignment vertical="top" wrapText="1"/>
    </xf>
    <xf numFmtId="0" fontId="8" fillId="0" borderId="0" xfId="0" applyFont="1" applyAlignment="1">
      <alignment vertical="top"/>
    </xf>
    <xf numFmtId="0" fontId="9" fillId="3" borderId="0" xfId="0" applyFont="1" applyFill="1" applyAlignment="1">
      <alignment vertical="top" wrapText="1"/>
    </xf>
    <xf numFmtId="0" fontId="10" fillId="0" borderId="0" xfId="0" applyFont="1" applyAlignment="1">
      <alignment vertical="top"/>
    </xf>
    <xf numFmtId="0" fontId="8"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xf>
    <xf numFmtId="0" fontId="11" fillId="5" borderId="5" xfId="0" applyFont="1" applyFill="1" applyBorder="1" applyAlignment="1">
      <alignment horizontal="center" vertical="center" wrapText="1"/>
    </xf>
    <xf numFmtId="0" fontId="0" fillId="0" borderId="0" xfId="0" applyAlignment="1">
      <alignment horizontal="center" vertical="top" wrapText="1"/>
    </xf>
    <xf numFmtId="0" fontId="0" fillId="3" borderId="0" xfId="0" applyFill="1" applyAlignment="1">
      <alignment horizontal="center" vertical="top" wrapText="1"/>
    </xf>
    <xf numFmtId="0" fontId="3" fillId="0" borderId="0" xfId="0" applyFont="1" applyAlignment="1">
      <alignment horizontal="center" vertical="top" wrapText="1"/>
    </xf>
    <xf numFmtId="0" fontId="0" fillId="4" borderId="0" xfId="0" applyFill="1" applyAlignment="1">
      <alignment horizontal="center" vertical="top" wrapText="1"/>
    </xf>
    <xf numFmtId="3" fontId="0" fillId="0" borderId="0" xfId="0" applyNumberFormat="1" applyAlignment="1">
      <alignment vertical="top"/>
    </xf>
    <xf numFmtId="0" fontId="0" fillId="0" borderId="0" xfId="0" applyAlignment="1">
      <alignment horizontal="right" vertical="top" wrapText="1"/>
    </xf>
    <xf numFmtId="0" fontId="0" fillId="4" borderId="0" xfId="0" applyFill="1" applyAlignment="1">
      <alignment horizontal="right" vertical="top" wrapText="1"/>
    </xf>
    <xf numFmtId="166" fontId="0" fillId="0" borderId="0" xfId="0" applyNumberFormat="1" applyAlignment="1">
      <alignment vertical="top"/>
    </xf>
    <xf numFmtId="168" fontId="0" fillId="0" borderId="0" xfId="0" applyNumberFormat="1" applyAlignment="1">
      <alignment vertical="top" wrapText="1"/>
    </xf>
    <xf numFmtId="0" fontId="4" fillId="0" borderId="6" xfId="0" applyFont="1" applyBorder="1" applyAlignment="1" applyProtection="1">
      <alignment horizontal="right" vertical="top" wrapText="1"/>
      <protection locked="0"/>
    </xf>
    <xf numFmtId="0" fontId="4" fillId="0" borderId="6" xfId="0" applyFont="1" applyBorder="1" applyAlignment="1" applyProtection="1">
      <alignment horizontal="left" vertical="top" wrapText="1"/>
      <protection locked="0"/>
    </xf>
    <xf numFmtId="0" fontId="4" fillId="0" borderId="6" xfId="0" applyFont="1" applyBorder="1" applyAlignment="1" applyProtection="1">
      <alignment horizontal="center" vertical="top" wrapText="1"/>
      <protection locked="0"/>
    </xf>
    <xf numFmtId="167" fontId="4" fillId="0" borderId="6" xfId="0" applyNumberFormat="1" applyFont="1" applyBorder="1" applyAlignment="1" applyProtection="1">
      <alignment horizontal="center" vertical="top" wrapText="1"/>
      <protection locked="0"/>
    </xf>
    <xf numFmtId="166" fontId="4" fillId="0" borderId="6" xfId="0" applyNumberFormat="1" applyFont="1" applyBorder="1" applyAlignment="1" applyProtection="1">
      <alignment horizontal="left" vertical="top" wrapText="1"/>
      <protection locked="0"/>
    </xf>
    <xf numFmtId="3" fontId="4" fillId="0" borderId="6" xfId="0" applyNumberFormat="1" applyFont="1" applyBorder="1" applyAlignment="1" applyProtection="1">
      <alignment horizontal="right" vertical="top" wrapText="1"/>
      <protection locked="0"/>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0" fillId="0" borderId="12" xfId="0" applyBorder="1" applyAlignment="1">
      <alignment vertical="top" wrapText="1"/>
    </xf>
    <xf numFmtId="0" fontId="0" fillId="5" borderId="0" xfId="0" applyFill="1" applyAlignment="1">
      <alignment vertical="top" wrapText="1"/>
    </xf>
    <xf numFmtId="0" fontId="13" fillId="0" borderId="12" xfId="0" applyFont="1" applyBorder="1" applyAlignment="1">
      <alignment vertical="top" wrapText="1"/>
    </xf>
    <xf numFmtId="166" fontId="2" fillId="0" borderId="0" xfId="0" applyNumberFormat="1" applyFont="1" applyAlignment="1">
      <alignment vertical="top" wrapText="1"/>
    </xf>
    <xf numFmtId="169" fontId="4" fillId="0" borderId="6" xfId="0" applyNumberFormat="1" applyFont="1" applyBorder="1" applyAlignment="1" applyProtection="1">
      <alignment horizontal="center" vertical="top" wrapText="1"/>
      <protection locked="0"/>
    </xf>
    <xf numFmtId="0" fontId="2" fillId="0" borderId="0" xfId="0" applyFont="1" applyAlignment="1">
      <alignment vertical="top"/>
    </xf>
    <xf numFmtId="169" fontId="4" fillId="0" borderId="6" xfId="0" applyNumberFormat="1" applyFont="1" applyBorder="1" applyAlignment="1" applyProtection="1">
      <alignment horizontal="left" vertical="top" wrapText="1"/>
      <protection locked="0"/>
    </xf>
    <xf numFmtId="0" fontId="0" fillId="6" borderId="0" xfId="0" applyFill="1" applyAlignment="1">
      <alignment vertical="top" wrapText="1"/>
    </xf>
    <xf numFmtId="0" fontId="13" fillId="0" borderId="0" xfId="0" applyFont="1" applyAlignment="1">
      <alignment vertical="top"/>
    </xf>
    <xf numFmtId="0" fontId="2" fillId="0" borderId="17" xfId="0" applyFont="1" applyBorder="1" applyAlignment="1">
      <alignment vertical="top"/>
    </xf>
    <xf numFmtId="0" fontId="0" fillId="0" borderId="18" xfId="0" applyBorder="1" applyAlignment="1">
      <alignment vertical="top" wrapText="1"/>
    </xf>
    <xf numFmtId="1" fontId="0" fillId="0" borderId="12" xfId="0" applyNumberFormat="1" applyBorder="1" applyAlignment="1">
      <alignment vertical="top" wrapText="1"/>
    </xf>
    <xf numFmtId="168" fontId="0" fillId="0" borderId="12" xfId="0" applyNumberFormat="1" applyBorder="1" applyAlignment="1">
      <alignment vertical="top" wrapText="1"/>
    </xf>
    <xf numFmtId="0" fontId="2" fillId="0" borderId="18" xfId="0" applyFont="1" applyBorder="1" applyAlignment="1">
      <alignment horizontal="center" vertical="top" wrapText="1"/>
    </xf>
    <xf numFmtId="0" fontId="13" fillId="0" borderId="16" xfId="0" applyFont="1" applyBorder="1" applyAlignment="1">
      <alignment vertical="top" wrapText="1"/>
    </xf>
    <xf numFmtId="0" fontId="0" fillId="0" borderId="16" xfId="0" applyBorder="1" applyAlignment="1">
      <alignment vertical="top" wrapText="1"/>
    </xf>
    <xf numFmtId="0" fontId="2" fillId="0" borderId="17" xfId="0" applyFont="1" applyBorder="1" applyAlignment="1">
      <alignment vertical="top" wrapText="1"/>
    </xf>
    <xf numFmtId="0" fontId="11" fillId="5" borderId="19" xfId="0" applyFont="1" applyFill="1" applyBorder="1" applyAlignment="1">
      <alignment horizontal="center" vertical="center" wrapText="1"/>
    </xf>
    <xf numFmtId="0" fontId="0" fillId="4" borderId="0" xfId="0" applyFill="1" applyAlignment="1" applyProtection="1">
      <alignment vertical="top" wrapText="1"/>
      <protection locked="0"/>
    </xf>
    <xf numFmtId="0" fontId="0" fillId="0" borderId="18" xfId="0" applyBorder="1" applyAlignment="1">
      <alignment horizontal="center" vertical="top" wrapText="1"/>
    </xf>
    <xf numFmtId="0" fontId="0" fillId="0" borderId="12" xfId="0" applyBorder="1" applyAlignment="1">
      <alignment horizontal="center" vertical="top" wrapText="1"/>
    </xf>
    <xf numFmtId="0" fontId="8" fillId="0" borderId="0" xfId="0" applyFont="1"/>
    <xf numFmtId="0" fontId="0" fillId="7" borderId="0" xfId="0" applyFill="1" applyAlignment="1">
      <alignment vertical="top" wrapText="1"/>
    </xf>
    <xf numFmtId="0" fontId="0" fillId="0" borderId="0" xfId="0" applyAlignment="1">
      <alignment horizontal="left" vertical="top"/>
    </xf>
    <xf numFmtId="0" fontId="4" fillId="0" borderId="0" xfId="0" applyFont="1" applyAlignment="1">
      <alignment horizontal="center" vertical="top" wrapText="1"/>
    </xf>
    <xf numFmtId="0" fontId="0" fillId="0" borderId="17" xfId="0" applyBorder="1" applyAlignment="1">
      <alignment horizontal="center" vertical="top" wrapText="1"/>
    </xf>
    <xf numFmtId="0" fontId="2" fillId="0" borderId="0" xfId="0" applyFont="1" applyAlignment="1">
      <alignment horizontal="center" vertical="top"/>
    </xf>
    <xf numFmtId="0" fontId="5" fillId="2" borderId="22" xfId="0" applyFont="1" applyFill="1" applyBorder="1" applyAlignment="1">
      <alignment horizontal="center" vertical="center" wrapText="1"/>
    </xf>
    <xf numFmtId="0" fontId="13" fillId="0" borderId="0" xfId="0" applyFont="1" applyAlignment="1">
      <alignment vertical="top" wrapText="1"/>
    </xf>
    <xf numFmtId="0" fontId="2" fillId="0" borderId="0" xfId="0" applyFont="1" applyAlignment="1">
      <alignment vertical="top" wrapText="1"/>
    </xf>
    <xf numFmtId="0" fontId="14" fillId="0" borderId="0" xfId="0" applyFont="1" applyAlignment="1">
      <alignment vertical="top" wrapText="1"/>
    </xf>
    <xf numFmtId="16" fontId="13" fillId="0" borderId="0" xfId="0" applyNumberFormat="1" applyFont="1" applyAlignment="1">
      <alignment vertical="top" wrapText="1"/>
    </xf>
    <xf numFmtId="0" fontId="15" fillId="0" borderId="6" xfId="0" applyFont="1" applyBorder="1" applyAlignment="1" applyProtection="1">
      <alignment horizontal="left" vertical="top" wrapText="1"/>
      <protection locked="0"/>
    </xf>
    <xf numFmtId="0" fontId="2" fillId="0" borderId="12" xfId="0" applyFont="1" applyBorder="1" applyAlignment="1">
      <alignment vertical="top"/>
    </xf>
    <xf numFmtId="0" fontId="0" fillId="0" borderId="17" xfId="0" applyBorder="1" applyAlignment="1">
      <alignment vertical="top" wrapText="1"/>
    </xf>
    <xf numFmtId="0" fontId="2" fillId="0" borderId="12" xfId="0" applyFont="1" applyBorder="1" applyAlignment="1">
      <alignment horizontal="center" vertical="top"/>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4" fillId="3" borderId="6" xfId="0" applyFont="1" applyFill="1" applyBorder="1" applyAlignment="1" applyProtection="1">
      <alignment horizontal="center" vertical="top" wrapText="1"/>
      <protection locked="0"/>
    </xf>
    <xf numFmtId="0" fontId="4" fillId="3" borderId="6" xfId="0" applyFont="1" applyFill="1" applyBorder="1" applyAlignment="1" applyProtection="1">
      <alignment horizontal="left" vertical="top" wrapText="1"/>
      <protection locked="0"/>
    </xf>
    <xf numFmtId="167" fontId="4" fillId="3" borderId="6" xfId="0" applyNumberFormat="1" applyFont="1" applyFill="1" applyBorder="1" applyAlignment="1" applyProtection="1">
      <alignment horizontal="center" vertical="top" wrapText="1"/>
      <protection locked="0"/>
    </xf>
    <xf numFmtId="0" fontId="15" fillId="3" borderId="6" xfId="0" applyFont="1" applyFill="1" applyBorder="1" applyAlignment="1" applyProtection="1">
      <alignment horizontal="left" vertical="top" wrapText="1"/>
      <protection locked="0"/>
    </xf>
    <xf numFmtId="0" fontId="0" fillId="10" borderId="0" xfId="0" applyFill="1" applyAlignment="1">
      <alignment vertical="top" wrapText="1"/>
    </xf>
    <xf numFmtId="0" fontId="7" fillId="0" borderId="6" xfId="0" applyFont="1" applyBorder="1" applyAlignment="1" applyProtection="1">
      <alignment vertical="top" wrapText="1"/>
      <protection locked="0"/>
    </xf>
    <xf numFmtId="0" fontId="0" fillId="11" borderId="0" xfId="0" applyFill="1" applyAlignment="1">
      <alignment vertical="center"/>
    </xf>
    <xf numFmtId="0" fontId="20" fillId="11" borderId="0" xfId="0" applyFont="1" applyFill="1" applyAlignment="1">
      <alignment vertical="center" wrapText="1"/>
    </xf>
    <xf numFmtId="0" fontId="20" fillId="11" borderId="0" xfId="0" applyFont="1" applyFill="1" applyAlignment="1">
      <alignment horizontal="center" vertical="center" wrapText="1"/>
    </xf>
    <xf numFmtId="0" fontId="21" fillId="11" borderId="0" xfId="0" applyFont="1" applyFill="1" applyAlignment="1">
      <alignment horizontal="center" vertical="center" wrapText="1"/>
    </xf>
    <xf numFmtId="0" fontId="19" fillId="11" borderId="0" xfId="0" applyFont="1" applyFill="1" applyAlignment="1">
      <alignment vertical="center"/>
    </xf>
    <xf numFmtId="0" fontId="12" fillId="11" borderId="0" xfId="0" applyFont="1" applyFill="1" applyAlignment="1">
      <alignment vertical="center"/>
    </xf>
    <xf numFmtId="0" fontId="22" fillId="11" borderId="0" xfId="0" applyFont="1" applyFill="1" applyAlignment="1">
      <alignment vertical="center"/>
    </xf>
    <xf numFmtId="0" fontId="13" fillId="11" borderId="0" xfId="0" applyFont="1" applyFill="1" applyAlignment="1">
      <alignment vertical="center"/>
    </xf>
    <xf numFmtId="0" fontId="0" fillId="11" borderId="0" xfId="0" applyFill="1"/>
    <xf numFmtId="0" fontId="20" fillId="11" borderId="0" xfId="0" applyFont="1" applyFill="1" applyAlignment="1">
      <alignment vertical="top" wrapText="1"/>
    </xf>
    <xf numFmtId="0" fontId="13" fillId="11" borderId="0" xfId="0" applyFont="1" applyFill="1"/>
    <xf numFmtId="0" fontId="13" fillId="11" borderId="0" xfId="0" applyFont="1" applyFill="1" applyAlignment="1">
      <alignment vertical="center" wrapText="1"/>
    </xf>
    <xf numFmtId="0" fontId="13" fillId="11" borderId="0" xfId="0" applyFont="1" applyFill="1" applyAlignment="1">
      <alignment vertical="top" wrapText="1"/>
    </xf>
    <xf numFmtId="0" fontId="0" fillId="11" borderId="0" xfId="0" applyFill="1" applyAlignment="1">
      <alignment vertical="center" wrapText="1"/>
    </xf>
    <xf numFmtId="0" fontId="0" fillId="11" borderId="0" xfId="0" applyFill="1" applyAlignment="1">
      <alignment horizontal="center" vertical="center" wrapText="1"/>
    </xf>
    <xf numFmtId="0" fontId="19" fillId="11" borderId="0" xfId="0" applyFont="1" applyFill="1"/>
    <xf numFmtId="1" fontId="20" fillId="11" borderId="0" xfId="0" applyNumberFormat="1" applyFont="1" applyFill="1" applyAlignment="1">
      <alignment vertical="top" wrapText="1"/>
    </xf>
    <xf numFmtId="0" fontId="0" fillId="10" borderId="0" xfId="0" applyFill="1"/>
    <xf numFmtId="0" fontId="12" fillId="10" borderId="0" xfId="0" applyFont="1" applyFill="1"/>
    <xf numFmtId="0" fontId="19" fillId="10" borderId="0" xfId="0" applyFont="1" applyFill="1"/>
    <xf numFmtId="0" fontId="15" fillId="0" borderId="6" xfId="0" applyFont="1" applyBorder="1" applyAlignment="1" applyProtection="1">
      <alignment horizontal="center" vertical="top" wrapText="1"/>
      <protection locked="0"/>
    </xf>
    <xf numFmtId="49" fontId="13" fillId="10" borderId="28" xfId="1" applyNumberFormat="1" applyFont="1" applyFill="1" applyBorder="1" applyAlignment="1" applyProtection="1">
      <alignment horizontal="left" vertical="center" wrapText="1"/>
      <protection locked="0"/>
    </xf>
    <xf numFmtId="0" fontId="19" fillId="11" borderId="0" xfId="0" applyFont="1" applyFill="1" applyAlignment="1" applyProtection="1">
      <alignment vertical="center"/>
      <protection locked="0"/>
    </xf>
    <xf numFmtId="0" fontId="19" fillId="11" borderId="0" xfId="0" applyFont="1" applyFill="1" applyAlignment="1">
      <alignment horizontal="center" vertical="center"/>
    </xf>
    <xf numFmtId="0" fontId="19" fillId="14" borderId="0" xfId="0" applyFont="1" applyFill="1" applyAlignment="1">
      <alignment horizontal="center" vertical="center"/>
    </xf>
    <xf numFmtId="0" fontId="19" fillId="11" borderId="0" xfId="0" applyFont="1" applyFill="1" applyAlignment="1" applyProtection="1">
      <alignment horizontal="center" vertical="center"/>
      <protection locked="0"/>
    </xf>
    <xf numFmtId="0" fontId="0" fillId="11" borderId="31" xfId="0" applyFill="1" applyBorder="1" applyAlignment="1">
      <alignment horizontal="center" vertical="center"/>
    </xf>
    <xf numFmtId="0" fontId="0" fillId="6" borderId="0" xfId="0" applyFill="1" applyAlignment="1">
      <alignment horizontal="left" vertical="top" wrapText="1"/>
    </xf>
    <xf numFmtId="0" fontId="16" fillId="4" borderId="0" xfId="0" applyFont="1" applyFill="1" applyAlignment="1">
      <alignment vertical="top" wrapText="1"/>
    </xf>
    <xf numFmtId="9" fontId="0" fillId="4" borderId="0" xfId="0" applyNumberFormat="1" applyFill="1" applyAlignment="1">
      <alignment vertical="top" wrapText="1"/>
    </xf>
    <xf numFmtId="0" fontId="17" fillId="4" borderId="0" xfId="0" applyFont="1" applyFill="1" applyAlignment="1">
      <alignment vertical="top" wrapText="1"/>
    </xf>
    <xf numFmtId="0" fontId="18" fillId="4" borderId="0" xfId="0" applyFont="1" applyFill="1" applyAlignment="1">
      <alignment vertical="top" wrapText="1"/>
    </xf>
    <xf numFmtId="0" fontId="2" fillId="0" borderId="0" xfId="0" applyFont="1" applyAlignment="1">
      <alignment horizontal="left" vertical="top"/>
    </xf>
    <xf numFmtId="0" fontId="21" fillId="11" borderId="12" xfId="0" applyFont="1" applyFill="1" applyBorder="1" applyAlignment="1">
      <alignment vertical="center" wrapText="1"/>
    </xf>
    <xf numFmtId="0" fontId="0" fillId="11" borderId="12" xfId="0" applyFill="1" applyBorder="1" applyAlignment="1">
      <alignment horizontal="center" vertical="center"/>
    </xf>
    <xf numFmtId="0" fontId="21" fillId="11" borderId="12" xfId="0" applyFont="1" applyFill="1" applyBorder="1" applyAlignment="1">
      <alignment vertical="top" wrapText="1"/>
    </xf>
    <xf numFmtId="0" fontId="13" fillId="10" borderId="28" xfId="2" applyFont="1" applyFill="1" applyBorder="1" applyAlignment="1" applyProtection="1">
      <alignment horizontal="left" vertical="center" wrapText="1"/>
      <protection locked="0"/>
    </xf>
    <xf numFmtId="0" fontId="13" fillId="10" borderId="28" xfId="1" applyFont="1" applyFill="1" applyBorder="1" applyAlignment="1" applyProtection="1">
      <alignment horizontal="left" vertical="center" wrapText="1"/>
      <protection locked="0"/>
    </xf>
    <xf numFmtId="15" fontId="13" fillId="10" borderId="28" xfId="1" applyNumberFormat="1" applyFont="1" applyFill="1" applyBorder="1" applyAlignment="1" applyProtection="1">
      <alignment horizontal="center" vertical="center" wrapText="1"/>
      <protection locked="0"/>
    </xf>
    <xf numFmtId="0" fontId="14" fillId="11" borderId="0" xfId="0" applyFont="1" applyFill="1" applyAlignment="1">
      <alignment vertical="center"/>
    </xf>
    <xf numFmtId="0" fontId="14" fillId="11" borderId="0" xfId="0" applyFont="1" applyFill="1"/>
    <xf numFmtId="49" fontId="20" fillId="11" borderId="28" xfId="0" applyNumberFormat="1" applyFont="1" applyFill="1" applyBorder="1" applyAlignment="1" applyProtection="1">
      <alignment vertical="top" wrapText="1"/>
      <protection locked="0"/>
    </xf>
    <xf numFmtId="49" fontId="20" fillId="11" borderId="28" xfId="0" applyNumberFormat="1" applyFont="1" applyFill="1" applyBorder="1" applyAlignment="1" applyProtection="1">
      <alignment horizontal="left" vertical="top" wrapText="1"/>
      <protection locked="0"/>
    </xf>
    <xf numFmtId="0" fontId="0" fillId="11" borderId="0" xfId="0" applyFill="1" applyProtection="1">
      <protection locked="0"/>
    </xf>
    <xf numFmtId="0" fontId="2" fillId="0" borderId="32" xfId="0" applyFont="1" applyBorder="1" applyAlignment="1">
      <alignment vertical="top"/>
    </xf>
    <xf numFmtId="0" fontId="0" fillId="0" borderId="33" xfId="0" applyBorder="1" applyAlignment="1">
      <alignment horizontal="center" vertical="top" wrapText="1"/>
    </xf>
    <xf numFmtId="0" fontId="0" fillId="0" borderId="34" xfId="0" applyBorder="1" applyAlignment="1">
      <alignment vertical="top" wrapText="1"/>
    </xf>
    <xf numFmtId="0" fontId="0" fillId="0" borderId="34" xfId="0" applyBorder="1" applyAlignment="1">
      <alignment horizontal="center" vertical="top" wrapText="1"/>
    </xf>
    <xf numFmtId="0" fontId="0" fillId="15" borderId="0" xfId="0" applyFill="1" applyAlignment="1">
      <alignment vertical="top" wrapText="1"/>
    </xf>
    <xf numFmtId="0" fontId="0" fillId="0" borderId="32" xfId="0" applyBorder="1" applyAlignment="1">
      <alignment vertical="top" wrapText="1"/>
    </xf>
    <xf numFmtId="166" fontId="2" fillId="0" borderId="12" xfId="0" applyNumberFormat="1" applyFont="1" applyBorder="1" applyAlignment="1">
      <alignment horizontal="right" vertical="top" wrapText="1"/>
    </xf>
    <xf numFmtId="1" fontId="2" fillId="0" borderId="12" xfId="0" applyNumberFormat="1" applyFont="1" applyBorder="1" applyAlignment="1">
      <alignment vertical="top" wrapText="1"/>
    </xf>
    <xf numFmtId="0" fontId="4" fillId="0" borderId="6" xfId="0" applyFont="1" applyBorder="1" applyAlignment="1">
      <alignment vertical="top" wrapText="1"/>
    </xf>
    <xf numFmtId="0" fontId="0" fillId="0" borderId="6" xfId="0" applyBorder="1" applyAlignment="1">
      <alignment vertical="top" wrapText="1"/>
    </xf>
    <xf numFmtId="0" fontId="16" fillId="0" borderId="0" xfId="0" applyFont="1" applyAlignment="1">
      <alignment vertical="top"/>
    </xf>
    <xf numFmtId="0" fontId="2" fillId="0" borderId="0" xfId="0" applyFont="1" applyAlignment="1">
      <alignment horizontal="center" vertical="top" wrapText="1"/>
    </xf>
    <xf numFmtId="0" fontId="45" fillId="0" borderId="0" xfId="0" applyFont="1" applyAlignment="1">
      <alignment vertical="top"/>
    </xf>
    <xf numFmtId="166" fontId="45" fillId="0" borderId="0" xfId="0" applyNumberFormat="1" applyFont="1" applyAlignment="1">
      <alignment vertical="top"/>
    </xf>
    <xf numFmtId="0" fontId="44" fillId="0" borderId="12" xfId="0" applyFont="1" applyBorder="1" applyAlignment="1" applyProtection="1">
      <alignment horizontal="center" vertical="top" wrapText="1"/>
      <protection locked="0"/>
    </xf>
    <xf numFmtId="0" fontId="0" fillId="0" borderId="0" xfId="0" applyAlignment="1">
      <alignment horizontal="center" vertical="top"/>
    </xf>
    <xf numFmtId="0" fontId="13" fillId="0" borderId="0" xfId="0" applyFont="1" applyAlignment="1">
      <alignment horizontal="center" vertical="top" wrapText="1"/>
    </xf>
    <xf numFmtId="0" fontId="43" fillId="0" borderId="0" xfId="0" applyFont="1" applyAlignment="1">
      <alignment vertical="top"/>
    </xf>
    <xf numFmtId="9" fontId="4" fillId="0" borderId="0" xfId="0" applyNumberFormat="1" applyFont="1" applyAlignment="1">
      <alignment vertical="top" wrapText="1"/>
    </xf>
    <xf numFmtId="9" fontId="4" fillId="0" borderId="6" xfId="0" applyNumberFormat="1" applyFont="1" applyBorder="1" applyAlignment="1" applyProtection="1">
      <alignment vertical="top" wrapText="1"/>
      <protection locked="0"/>
    </xf>
    <xf numFmtId="0" fontId="13" fillId="0" borderId="42" xfId="0" applyFont="1" applyBorder="1" applyAlignment="1">
      <alignment vertical="top" wrapText="1"/>
    </xf>
    <xf numFmtId="9" fontId="13" fillId="6" borderId="12" xfId="0" applyNumberFormat="1" applyFont="1" applyFill="1" applyBorder="1" applyAlignment="1" applyProtection="1">
      <alignment horizontal="left" vertical="top" wrapText="1"/>
      <protection locked="0"/>
    </xf>
    <xf numFmtId="9" fontId="13" fillId="6" borderId="12" xfId="0" applyNumberFormat="1" applyFont="1" applyFill="1" applyBorder="1" applyAlignment="1" applyProtection="1">
      <alignment horizontal="center" vertical="top" wrapText="1"/>
      <protection locked="0"/>
    </xf>
    <xf numFmtId="0" fontId="4" fillId="0" borderId="6" xfId="0" applyFont="1" applyBorder="1" applyAlignment="1">
      <alignment horizontal="center" vertical="top" wrapText="1"/>
    </xf>
    <xf numFmtId="9" fontId="15" fillId="0" borderId="6" xfId="0" applyNumberFormat="1" applyFont="1" applyBorder="1" applyAlignment="1" applyProtection="1">
      <alignment horizontal="center" vertical="top" wrapText="1"/>
      <protection locked="0"/>
    </xf>
    <xf numFmtId="0" fontId="44" fillId="0" borderId="6" xfId="0" applyFont="1" applyBorder="1" applyAlignment="1">
      <alignment horizontal="center" vertical="top" wrapText="1"/>
    </xf>
    <xf numFmtId="9" fontId="20" fillId="10" borderId="12" xfId="0" applyNumberFormat="1" applyFont="1" applyFill="1" applyBorder="1" applyAlignment="1">
      <alignment horizontal="left" vertical="top" wrapText="1"/>
    </xf>
    <xf numFmtId="9" fontId="20" fillId="6" borderId="12" xfId="0" applyNumberFormat="1" applyFont="1" applyFill="1" applyBorder="1" applyAlignment="1" applyProtection="1">
      <alignment horizontal="left" vertical="top" wrapText="1"/>
      <protection locked="0"/>
    </xf>
    <xf numFmtId="0" fontId="13" fillId="0" borderId="0" xfId="0" applyFont="1" applyAlignment="1">
      <alignment horizontal="center" vertical="top"/>
    </xf>
    <xf numFmtId="178" fontId="4" fillId="0" borderId="6" xfId="0" applyNumberFormat="1" applyFont="1" applyBorder="1" applyAlignment="1" applyProtection="1">
      <alignment horizontal="left" vertical="top" wrapText="1"/>
      <protection locked="0"/>
    </xf>
    <xf numFmtId="3" fontId="4" fillId="0" borderId="6" xfId="0" applyNumberFormat="1" applyFont="1" applyBorder="1" applyAlignment="1">
      <alignment horizontal="right" vertical="top" wrapText="1"/>
    </xf>
    <xf numFmtId="0" fontId="46" fillId="0" borderId="0" xfId="0" applyFont="1"/>
    <xf numFmtId="16" fontId="13" fillId="10" borderId="28" xfId="1" applyNumberFormat="1" applyFont="1" applyFill="1" applyBorder="1" applyAlignment="1" applyProtection="1">
      <alignment horizontal="left" vertical="center" wrapText="1"/>
      <protection locked="0"/>
    </xf>
    <xf numFmtId="0" fontId="13" fillId="11" borderId="12" xfId="0" applyFont="1" applyFill="1" applyBorder="1" applyAlignment="1">
      <alignment horizontal="center" vertical="center"/>
    </xf>
    <xf numFmtId="0" fontId="2" fillId="11" borderId="12" xfId="0" applyFont="1" applyFill="1" applyBorder="1" applyAlignment="1">
      <alignment vertical="center" wrapText="1"/>
    </xf>
    <xf numFmtId="0" fontId="2" fillId="11" borderId="12" xfId="0" applyFont="1" applyFill="1" applyBorder="1" applyAlignment="1">
      <alignment vertical="top" wrapText="1"/>
    </xf>
    <xf numFmtId="0" fontId="8" fillId="0" borderId="12" xfId="0" applyFont="1" applyBorder="1" applyAlignment="1">
      <alignment horizontal="center" vertical="top" wrapText="1"/>
    </xf>
    <xf numFmtId="166" fontId="8" fillId="0" borderId="12" xfId="0" applyNumberFormat="1" applyFont="1" applyBorder="1" applyAlignment="1">
      <alignment horizontal="center" vertical="top" wrapText="1"/>
    </xf>
    <xf numFmtId="0" fontId="8" fillId="9" borderId="12" xfId="0" applyFont="1" applyFill="1" applyBorder="1" applyAlignment="1">
      <alignment vertical="top" wrapText="1"/>
    </xf>
    <xf numFmtId="0" fontId="6" fillId="0" borderId="12" xfId="0" applyFont="1" applyBorder="1" applyAlignment="1">
      <alignment vertical="top" wrapText="1"/>
    </xf>
    <xf numFmtId="0" fontId="8" fillId="16" borderId="12" xfId="0" applyFont="1" applyFill="1" applyBorder="1" applyAlignment="1">
      <alignment vertical="top" wrapText="1"/>
    </xf>
    <xf numFmtId="0" fontId="0" fillId="16" borderId="0" xfId="0" applyFill="1" applyAlignment="1">
      <alignment vertical="top" wrapText="1"/>
    </xf>
    <xf numFmtId="166" fontId="0" fillId="16" borderId="0" xfId="0" applyNumberFormat="1" applyFill="1" applyAlignment="1">
      <alignment vertical="top" wrapText="1"/>
    </xf>
    <xf numFmtId="0" fontId="0" fillId="16" borderId="0" xfId="0" applyFill="1" applyAlignment="1">
      <alignment horizontal="center" vertical="top" wrapText="1"/>
    </xf>
    <xf numFmtId="9" fontId="0" fillId="16" borderId="0" xfId="0" applyNumberFormat="1" applyFill="1" applyAlignment="1">
      <alignment vertical="top" wrapText="1"/>
    </xf>
    <xf numFmtId="3" fontId="0" fillId="16" borderId="0" xfId="0" applyNumberFormat="1" applyFill="1" applyAlignment="1">
      <alignment vertical="top" wrapText="1"/>
    </xf>
    <xf numFmtId="0" fontId="0" fillId="16" borderId="0" xfId="0" applyFill="1" applyAlignment="1">
      <alignment horizontal="right" vertical="top" wrapText="1"/>
    </xf>
    <xf numFmtId="0" fontId="16" fillId="16" borderId="0" xfId="0" applyFont="1" applyFill="1" applyAlignment="1">
      <alignment vertical="top" wrapText="1"/>
    </xf>
    <xf numFmtId="0" fontId="0" fillId="16" borderId="0" xfId="0" applyFill="1" applyAlignment="1" applyProtection="1">
      <alignment horizontal="center" vertical="top" wrapText="1"/>
      <protection locked="0"/>
    </xf>
    <xf numFmtId="0" fontId="13" fillId="16" borderId="0" xfId="0" applyFont="1" applyFill="1" applyAlignment="1">
      <alignment vertical="top" wrapText="1"/>
    </xf>
    <xf numFmtId="0" fontId="17" fillId="16" borderId="0" xfId="0" applyFont="1" applyFill="1" applyAlignment="1">
      <alignment vertical="top" wrapText="1"/>
    </xf>
    <xf numFmtId="0" fontId="18" fillId="16" borderId="0" xfId="0" applyFont="1" applyFill="1" applyAlignment="1">
      <alignment vertical="top" wrapText="1"/>
    </xf>
    <xf numFmtId="0" fontId="6" fillId="16" borderId="0" xfId="0" applyFont="1" applyFill="1" applyAlignment="1">
      <alignment vertical="top" wrapText="1"/>
    </xf>
    <xf numFmtId="9" fontId="6" fillId="16" borderId="0" xfId="0" applyNumberFormat="1" applyFont="1" applyFill="1" applyAlignment="1">
      <alignment vertical="top" wrapText="1"/>
    </xf>
    <xf numFmtId="0" fontId="47" fillId="16" borderId="0" xfId="0" applyFont="1" applyFill="1" applyAlignment="1">
      <alignment vertical="top" wrapText="1"/>
    </xf>
    <xf numFmtId="0" fontId="49" fillId="16" borderId="0" xfId="0" applyFont="1" applyFill="1" applyAlignment="1">
      <alignment vertical="top" wrapText="1"/>
    </xf>
    <xf numFmtId="0" fontId="0" fillId="0" borderId="12" xfId="0" applyBorder="1" applyAlignment="1">
      <alignment horizontal="left" vertical="center" wrapText="1"/>
    </xf>
    <xf numFmtId="0" fontId="0" fillId="0" borderId="31" xfId="0" applyBorder="1" applyAlignment="1">
      <alignment horizontal="center" vertical="center" wrapText="1"/>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0" fontId="2" fillId="0" borderId="0" xfId="0" applyFont="1" applyAlignment="1">
      <alignment vertical="center"/>
    </xf>
    <xf numFmtId="0" fontId="0" fillId="0" borderId="0" xfId="0" applyAlignment="1">
      <alignment vertical="center" wrapText="1"/>
    </xf>
    <xf numFmtId="0" fontId="13" fillId="0" borderId="0" xfId="0" applyFont="1" applyAlignment="1">
      <alignment vertical="center"/>
    </xf>
    <xf numFmtId="0" fontId="50" fillId="0" borderId="0" xfId="0" applyFont="1" applyAlignment="1">
      <alignment horizontal="center" vertical="center" wrapText="1"/>
    </xf>
    <xf numFmtId="0" fontId="51" fillId="0" borderId="0" xfId="0" applyFont="1" applyAlignment="1" applyProtection="1">
      <alignment vertical="top" wrapText="1"/>
      <protection locked="0"/>
    </xf>
    <xf numFmtId="0" fontId="53" fillId="0" borderId="0" xfId="0" applyFont="1"/>
    <xf numFmtId="0" fontId="54" fillId="0" borderId="0" xfId="0" applyFont="1"/>
    <xf numFmtId="0" fontId="56" fillId="0" borderId="0" xfId="0" applyFont="1"/>
    <xf numFmtId="0" fontId="53" fillId="0" borderId="45" xfId="0" applyFont="1" applyBorder="1"/>
    <xf numFmtId="0" fontId="53" fillId="0" borderId="46" xfId="0" applyFont="1" applyBorder="1"/>
    <xf numFmtId="0" fontId="56" fillId="0" borderId="47" xfId="0" applyFont="1" applyBorder="1" applyAlignment="1" applyProtection="1">
      <alignment wrapText="1"/>
      <protection locked="0"/>
    </xf>
    <xf numFmtId="0" fontId="53" fillId="0" borderId="0" xfId="0" applyFont="1" applyAlignment="1" applyProtection="1">
      <alignment wrapText="1"/>
      <protection locked="0"/>
    </xf>
    <xf numFmtId="0" fontId="53" fillId="0" borderId="48" xfId="0" applyFont="1" applyBorder="1"/>
    <xf numFmtId="0" fontId="53" fillId="0" borderId="50" xfId="0" applyFont="1" applyBorder="1"/>
    <xf numFmtId="0" fontId="53" fillId="0" borderId="51" xfId="0" applyFont="1" applyBorder="1"/>
    <xf numFmtId="0" fontId="53" fillId="0" borderId="20" xfId="0" applyFont="1" applyBorder="1"/>
    <xf numFmtId="0" fontId="53" fillId="0" borderId="21" xfId="0" applyFont="1" applyBorder="1"/>
    <xf numFmtId="0" fontId="53" fillId="0" borderId="20" xfId="0" applyFont="1" applyBorder="1" applyAlignment="1">
      <alignment vertical="center"/>
    </xf>
    <xf numFmtId="0" fontId="53" fillId="0" borderId="21" xfId="0" applyFont="1" applyBorder="1" applyAlignment="1">
      <alignment horizontal="center"/>
    </xf>
    <xf numFmtId="168" fontId="53" fillId="0" borderId="43" xfId="0" applyNumberFormat="1" applyFont="1" applyBorder="1"/>
    <xf numFmtId="0" fontId="53" fillId="0" borderId="0" xfId="0" applyFont="1" applyProtection="1">
      <protection locked="0"/>
    </xf>
    <xf numFmtId="0" fontId="53" fillId="0" borderId="10" xfId="0" applyFont="1" applyBorder="1"/>
    <xf numFmtId="0" fontId="53" fillId="0" borderId="6" xfId="0" applyFont="1" applyBorder="1"/>
    <xf numFmtId="168" fontId="53" fillId="0" borderId="11" xfId="0" applyNumberFormat="1" applyFont="1" applyBorder="1"/>
    <xf numFmtId="0" fontId="53" fillId="0" borderId="11" xfId="0" applyFont="1" applyBorder="1" applyAlignment="1">
      <alignment horizontal="center"/>
    </xf>
    <xf numFmtId="179" fontId="53" fillId="0" borderId="21" xfId="0" applyNumberFormat="1" applyFont="1" applyBorder="1"/>
    <xf numFmtId="0" fontId="53" fillId="0" borderId="11" xfId="0" applyFont="1" applyBorder="1"/>
    <xf numFmtId="1" fontId="53" fillId="0" borderId="0" xfId="0" applyNumberFormat="1" applyFont="1"/>
    <xf numFmtId="1" fontId="53" fillId="0" borderId="6" xfId="0" applyNumberFormat="1" applyFont="1" applyBorder="1"/>
    <xf numFmtId="0" fontId="53" fillId="0" borderId="0" xfId="0" applyFont="1" applyAlignment="1">
      <alignment horizontal="right"/>
    </xf>
    <xf numFmtId="0" fontId="53" fillId="0" borderId="6" xfId="0" applyFont="1" applyBorder="1" applyAlignment="1">
      <alignment horizontal="right"/>
    </xf>
    <xf numFmtId="0" fontId="53" fillId="0" borderId="36" xfId="0" applyFont="1" applyBorder="1"/>
    <xf numFmtId="0" fontId="50" fillId="17" borderId="1" xfId="0" applyFont="1" applyFill="1" applyBorder="1" applyAlignment="1">
      <alignment horizontal="center" vertical="top" wrapText="1"/>
    </xf>
    <xf numFmtId="0" fontId="5" fillId="17" borderId="1" xfId="0" applyFont="1" applyFill="1" applyBorder="1" applyAlignment="1">
      <alignment horizontal="center" vertical="center" wrapText="1"/>
    </xf>
    <xf numFmtId="166" fontId="5" fillId="17" borderId="2" xfId="0" applyNumberFormat="1"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38" xfId="0" applyFont="1" applyFill="1" applyBorder="1" applyAlignment="1">
      <alignment horizontal="center" vertical="center" wrapText="1"/>
    </xf>
    <xf numFmtId="3" fontId="5" fillId="17" borderId="2" xfId="0" applyNumberFormat="1" applyFont="1" applyFill="1" applyBorder="1" applyAlignment="1">
      <alignment horizontal="center" vertical="center" wrapText="1"/>
    </xf>
    <xf numFmtId="0" fontId="2" fillId="17" borderId="0" xfId="0" applyFont="1" applyFill="1" applyAlignment="1">
      <alignment horizontal="center" vertical="center" wrapText="1"/>
    </xf>
    <xf numFmtId="0" fontId="50" fillId="17" borderId="1" xfId="0" applyFont="1" applyFill="1" applyBorder="1" applyAlignment="1">
      <alignment horizontal="center" vertical="center" wrapText="1"/>
    </xf>
    <xf numFmtId="166" fontId="50" fillId="17" borderId="2" xfId="0" applyNumberFormat="1" applyFont="1" applyFill="1" applyBorder="1" applyAlignment="1">
      <alignment horizontal="center" vertical="center" wrapText="1"/>
    </xf>
    <xf numFmtId="0" fontId="50" fillId="17" borderId="2" xfId="0" applyFont="1" applyFill="1" applyBorder="1" applyAlignment="1">
      <alignment horizontal="center" vertical="center" wrapText="1"/>
    </xf>
    <xf numFmtId="0" fontId="58" fillId="17" borderId="2" xfId="0" applyFont="1" applyFill="1" applyBorder="1" applyAlignment="1">
      <alignment horizontal="center" vertical="center" textRotation="90" wrapText="1"/>
    </xf>
    <xf numFmtId="0" fontId="50" fillId="17" borderId="38" xfId="0" applyFont="1" applyFill="1" applyBorder="1" applyAlignment="1">
      <alignment horizontal="center" vertical="center" wrapText="1"/>
    </xf>
    <xf numFmtId="9" fontId="50" fillId="17" borderId="2" xfId="0" applyNumberFormat="1" applyFont="1" applyFill="1" applyBorder="1" applyAlignment="1">
      <alignment horizontal="center" vertical="center" wrapText="1"/>
    </xf>
    <xf numFmtId="3" fontId="50" fillId="17" borderId="2" xfId="0" applyNumberFormat="1" applyFont="1" applyFill="1" applyBorder="1" applyAlignment="1">
      <alignment horizontal="center" vertical="center" wrapText="1"/>
    </xf>
    <xf numFmtId="3" fontId="50" fillId="17" borderId="38" xfId="0" applyNumberFormat="1" applyFont="1" applyFill="1" applyBorder="1" applyAlignment="1">
      <alignment horizontal="center" vertical="center" wrapText="1"/>
    </xf>
    <xf numFmtId="0" fontId="54" fillId="0" borderId="0" xfId="0" applyFont="1" applyAlignment="1">
      <alignment vertical="top"/>
    </xf>
    <xf numFmtId="9" fontId="50" fillId="17" borderId="2" xfId="0" applyNumberFormat="1" applyFont="1" applyFill="1" applyBorder="1" applyAlignment="1">
      <alignment horizontal="center" vertical="center" textRotation="90" wrapText="1"/>
    </xf>
    <xf numFmtId="0" fontId="11" fillId="18" borderId="4" xfId="0" applyFont="1" applyFill="1" applyBorder="1" applyAlignment="1">
      <alignment horizontal="center" vertical="center" wrapText="1"/>
    </xf>
    <xf numFmtId="0" fontId="11" fillId="18" borderId="13" xfId="0" applyFont="1" applyFill="1" applyBorder="1" applyAlignment="1">
      <alignment horizontal="center" vertical="center"/>
    </xf>
    <xf numFmtId="0" fontId="5" fillId="17" borderId="2" xfId="0" applyFont="1" applyFill="1" applyBorder="1" applyAlignment="1">
      <alignment vertical="center" wrapText="1"/>
    </xf>
    <xf numFmtId="0" fontId="11" fillId="18" borderId="14" xfId="0" applyFont="1" applyFill="1" applyBorder="1" applyAlignment="1">
      <alignment horizontal="center" vertical="center"/>
    </xf>
    <xf numFmtId="0" fontId="11" fillId="18" borderId="19" xfId="0" applyFont="1" applyFill="1" applyBorder="1" applyAlignment="1">
      <alignment horizontal="center" vertical="center" wrapText="1"/>
    </xf>
    <xf numFmtId="166" fontId="11" fillId="18" borderId="13" xfId="0" applyNumberFormat="1" applyFont="1" applyFill="1" applyBorder="1" applyAlignment="1">
      <alignment horizontal="center" vertical="center" wrapText="1"/>
    </xf>
    <xf numFmtId="0" fontId="11" fillId="18" borderId="5" xfId="0" applyFont="1" applyFill="1" applyBorder="1" applyAlignment="1">
      <alignment horizontal="center" vertical="center" wrapText="1"/>
    </xf>
    <xf numFmtId="0" fontId="5" fillId="17" borderId="37" xfId="0" applyFont="1" applyFill="1" applyBorder="1" applyAlignment="1">
      <alignment horizontal="center" vertical="center" wrapText="1"/>
    </xf>
    <xf numFmtId="166" fontId="5" fillId="17" borderId="38" xfId="0" applyNumberFormat="1" applyFont="1" applyFill="1" applyBorder="1" applyAlignment="1">
      <alignment horizontal="center" vertical="center" wrapText="1"/>
    </xf>
    <xf numFmtId="0" fontId="5" fillId="17" borderId="39" xfId="0" applyFont="1" applyFill="1" applyBorder="1" applyAlignment="1">
      <alignment horizontal="center" vertical="center" wrapText="1"/>
    </xf>
    <xf numFmtId="0" fontId="5" fillId="17" borderId="40" xfId="0" applyFont="1" applyFill="1" applyBorder="1" applyAlignment="1">
      <alignment horizontal="center" vertical="center" wrapText="1"/>
    </xf>
    <xf numFmtId="166" fontId="0" fillId="10" borderId="0" xfId="0" applyNumberFormat="1" applyFill="1" applyAlignment="1">
      <alignment vertical="top" wrapText="1"/>
    </xf>
    <xf numFmtId="0" fontId="0" fillId="10" borderId="0" xfId="0" applyFill="1" applyAlignment="1">
      <alignment horizontal="center" vertical="top" wrapText="1"/>
    </xf>
    <xf numFmtId="0" fontId="9" fillId="18" borderId="0" xfId="0" applyFont="1" applyFill="1" applyAlignment="1">
      <alignment vertical="top" wrapText="1"/>
    </xf>
    <xf numFmtId="166" fontId="0" fillId="18" borderId="0" xfId="0" applyNumberFormat="1" applyFill="1" applyAlignment="1">
      <alignment vertical="top" wrapText="1"/>
    </xf>
    <xf numFmtId="0" fontId="0" fillId="18" borderId="0" xfId="0" applyFill="1" applyAlignment="1">
      <alignment vertical="top" wrapText="1"/>
    </xf>
    <xf numFmtId="0" fontId="0" fillId="18" borderId="0" xfId="0" applyFill="1" applyAlignment="1">
      <alignment horizontal="center" vertical="top" wrapText="1"/>
    </xf>
    <xf numFmtId="0" fontId="2" fillId="18" borderId="0" xfId="0" applyFont="1" applyFill="1" applyAlignment="1">
      <alignment horizontal="center" vertical="center" wrapText="1"/>
    </xf>
    <xf numFmtId="0" fontId="5" fillId="17" borderId="52" xfId="0" applyFont="1" applyFill="1" applyBorder="1" applyAlignment="1">
      <alignment horizontal="center" vertical="center" wrapText="1"/>
    </xf>
    <xf numFmtId="166" fontId="5" fillId="17" borderId="52" xfId="0" applyNumberFormat="1" applyFont="1" applyFill="1" applyBorder="1" applyAlignment="1">
      <alignment horizontal="center" vertical="center" wrapText="1"/>
    </xf>
    <xf numFmtId="0" fontId="11" fillId="18" borderId="0" xfId="0" applyFont="1" applyFill="1" applyAlignment="1">
      <alignment horizontal="center" vertical="center" wrapText="1"/>
    </xf>
    <xf numFmtId="0" fontId="54" fillId="10" borderId="0" xfId="0" applyFont="1" applyFill="1" applyAlignment="1">
      <alignment vertical="top"/>
    </xf>
    <xf numFmtId="0" fontId="2" fillId="10" borderId="17" xfId="0" applyFont="1" applyFill="1" applyBorder="1" applyAlignment="1">
      <alignment vertical="top"/>
    </xf>
    <xf numFmtId="0" fontId="0" fillId="10" borderId="18" xfId="0" applyFill="1" applyBorder="1" applyAlignment="1">
      <alignment horizontal="center" vertical="top" wrapText="1"/>
    </xf>
    <xf numFmtId="0" fontId="0" fillId="10" borderId="12" xfId="0" applyFill="1" applyBorder="1" applyAlignment="1">
      <alignment vertical="top" wrapText="1"/>
    </xf>
    <xf numFmtId="0" fontId="0" fillId="10" borderId="12" xfId="0" applyFill="1" applyBorder="1" applyAlignment="1">
      <alignment horizontal="center" vertical="top" wrapText="1"/>
    </xf>
    <xf numFmtId="0" fontId="0" fillId="10" borderId="42" xfId="0" applyFill="1" applyBorder="1" applyAlignment="1">
      <alignment vertical="top" wrapText="1"/>
    </xf>
    <xf numFmtId="0" fontId="0" fillId="10" borderId="42" xfId="0" applyFill="1" applyBorder="1" applyAlignment="1">
      <alignment horizontal="center" vertical="top" wrapText="1"/>
    </xf>
    <xf numFmtId="0" fontId="51" fillId="10" borderId="0" xfId="0" applyFont="1" applyFill="1" applyAlignment="1">
      <alignment vertical="center"/>
    </xf>
    <xf numFmtId="0" fontId="51" fillId="10" borderId="0" xfId="0" applyFont="1" applyFill="1" applyAlignment="1">
      <alignment vertical="center" wrapText="1"/>
    </xf>
    <xf numFmtId="0" fontId="50" fillId="18" borderId="10" xfId="0" applyFont="1" applyFill="1" applyBorder="1" applyAlignment="1">
      <alignment horizontal="center" vertical="center" wrapText="1"/>
    </xf>
    <xf numFmtId="0" fontId="50" fillId="18" borderId="6" xfId="0" applyFont="1" applyFill="1" applyBorder="1" applyAlignment="1">
      <alignment horizontal="center" vertical="center" wrapText="1"/>
    </xf>
    <xf numFmtId="0" fontId="50" fillId="18" borderId="11" xfId="0" applyFont="1" applyFill="1" applyBorder="1" applyAlignment="1">
      <alignment horizontal="center" vertical="center" wrapText="1"/>
    </xf>
    <xf numFmtId="0" fontId="50" fillId="0" borderId="0" xfId="0" applyFont="1" applyAlignment="1">
      <alignment horizontal="left" vertical="top"/>
    </xf>
    <xf numFmtId="166" fontId="13" fillId="0" borderId="0" xfId="0" applyNumberFormat="1" applyFont="1" applyAlignment="1">
      <alignment vertical="top"/>
    </xf>
    <xf numFmtId="0" fontId="57" fillId="18" borderId="32" xfId="0" applyFont="1" applyFill="1" applyBorder="1"/>
    <xf numFmtId="0" fontId="57" fillId="18" borderId="41" xfId="0" applyFont="1" applyFill="1" applyBorder="1"/>
    <xf numFmtId="0" fontId="57" fillId="18" borderId="41" xfId="0" applyFont="1" applyFill="1" applyBorder="1" applyAlignment="1">
      <alignment horizontal="left"/>
    </xf>
    <xf numFmtId="0" fontId="57" fillId="18" borderId="33" xfId="0" applyFont="1" applyFill="1" applyBorder="1" applyAlignment="1">
      <alignment horizontal="left"/>
    </xf>
    <xf numFmtId="0" fontId="57" fillId="18" borderId="33" xfId="0" applyFont="1" applyFill="1" applyBorder="1" applyAlignment="1">
      <alignment horizontal="center"/>
    </xf>
    <xf numFmtId="0" fontId="57" fillId="18" borderId="41" xfId="0" applyFont="1" applyFill="1" applyBorder="1" applyAlignment="1">
      <alignment horizontal="right"/>
    </xf>
    <xf numFmtId="0" fontId="57" fillId="18" borderId="33" xfId="0" applyFont="1" applyFill="1" applyBorder="1" applyAlignment="1">
      <alignment horizontal="right"/>
    </xf>
    <xf numFmtId="0" fontId="57" fillId="18" borderId="33" xfId="0" applyFont="1" applyFill="1" applyBorder="1"/>
    <xf numFmtId="0" fontId="51" fillId="18" borderId="33" xfId="0" applyFont="1" applyFill="1" applyBorder="1"/>
    <xf numFmtId="0" fontId="57" fillId="18" borderId="35" xfId="0" applyFont="1" applyFill="1" applyBorder="1"/>
    <xf numFmtId="0" fontId="57" fillId="18" borderId="34" xfId="0" applyFont="1" applyFill="1" applyBorder="1"/>
    <xf numFmtId="0" fontId="57" fillId="18" borderId="10" xfId="0" applyFont="1" applyFill="1" applyBorder="1"/>
    <xf numFmtId="0" fontId="57" fillId="18" borderId="6" xfId="0" applyFont="1" applyFill="1" applyBorder="1"/>
    <xf numFmtId="0" fontId="57" fillId="18" borderId="32" xfId="0" applyFont="1" applyFill="1" applyBorder="1" applyAlignment="1">
      <alignment horizontal="right"/>
    </xf>
    <xf numFmtId="0" fontId="2" fillId="10" borderId="0" xfId="0" applyFont="1" applyFill="1" applyAlignment="1">
      <alignment horizontal="center" vertical="center" wrapText="1"/>
    </xf>
    <xf numFmtId="0" fontId="4" fillId="10" borderId="0" xfId="0" applyFont="1" applyFill="1" applyAlignment="1">
      <alignment vertical="top" wrapText="1"/>
    </xf>
    <xf numFmtId="0" fontId="4" fillId="10" borderId="6" xfId="0" applyFont="1" applyFill="1" applyBorder="1" applyAlignment="1" applyProtection="1">
      <alignment horizontal="right" vertical="top" wrapText="1"/>
      <protection locked="0"/>
    </xf>
    <xf numFmtId="167" fontId="4" fillId="10" borderId="6" xfId="0" applyNumberFormat="1" applyFont="1" applyFill="1" applyBorder="1" applyAlignment="1" applyProtection="1">
      <alignment horizontal="center" vertical="top" wrapText="1"/>
      <protection locked="0"/>
    </xf>
    <xf numFmtId="0" fontId="4" fillId="10" borderId="6" xfId="0" applyFont="1" applyFill="1" applyBorder="1" applyAlignment="1" applyProtection="1">
      <alignment horizontal="left" vertical="top" wrapText="1"/>
      <protection locked="0"/>
    </xf>
    <xf numFmtId="0" fontId="4" fillId="10" borderId="6" xfId="0" applyFont="1" applyFill="1" applyBorder="1" applyAlignment="1" applyProtection="1">
      <alignment horizontal="center" vertical="top" wrapText="1"/>
      <protection locked="0"/>
    </xf>
    <xf numFmtId="0" fontId="15" fillId="10" borderId="6" xfId="0" applyFont="1" applyFill="1" applyBorder="1" applyAlignment="1" applyProtection="1">
      <alignment horizontal="center" vertical="top" wrapText="1"/>
      <protection locked="0"/>
    </xf>
    <xf numFmtId="3" fontId="0" fillId="18" borderId="0" xfId="0" applyNumberFormat="1" applyFill="1" applyAlignment="1">
      <alignment vertical="top" wrapText="1"/>
    </xf>
    <xf numFmtId="0" fontId="0" fillId="18" borderId="0" xfId="0" applyFill="1" applyAlignment="1">
      <alignment horizontal="right" vertical="top" wrapText="1"/>
    </xf>
    <xf numFmtId="9" fontId="0" fillId="18" borderId="0" xfId="0" applyNumberFormat="1" applyFill="1" applyAlignment="1">
      <alignment vertical="top" wrapText="1"/>
    </xf>
    <xf numFmtId="0" fontId="13" fillId="18" borderId="0" xfId="0" applyFont="1" applyFill="1" applyAlignment="1" applyProtection="1">
      <alignment horizontal="left" vertical="top" wrapText="1"/>
      <protection locked="0"/>
    </xf>
    <xf numFmtId="0" fontId="0" fillId="18" borderId="0" xfId="0" applyFill="1" applyAlignment="1" applyProtection="1">
      <alignment horizontal="left" vertical="top" wrapText="1"/>
      <protection locked="0"/>
    </xf>
    <xf numFmtId="0" fontId="0" fillId="18" borderId="0" xfId="0" applyFill="1" applyAlignment="1">
      <alignment horizontal="left" vertical="top" wrapText="1"/>
    </xf>
    <xf numFmtId="0" fontId="2" fillId="18" borderId="7" xfId="0" applyFont="1" applyFill="1" applyBorder="1" applyAlignment="1">
      <alignment horizontal="center" vertical="center" wrapText="1"/>
    </xf>
    <xf numFmtId="0" fontId="2" fillId="18" borderId="8" xfId="0" applyFont="1" applyFill="1" applyBorder="1" applyAlignment="1">
      <alignment horizontal="left" vertical="center"/>
    </xf>
    <xf numFmtId="0" fontId="2" fillId="18" borderId="8"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8" borderId="11" xfId="0" applyFont="1" applyFill="1" applyBorder="1" applyAlignment="1">
      <alignment horizontal="center" vertical="center" wrapText="1"/>
    </xf>
    <xf numFmtId="0" fontId="52" fillId="18" borderId="15" xfId="0" applyFont="1" applyFill="1" applyBorder="1" applyAlignment="1">
      <alignment horizontal="center" vertical="center" wrapText="1"/>
    </xf>
    <xf numFmtId="0" fontId="52" fillId="18" borderId="7" xfId="0" applyFont="1" applyFill="1" applyBorder="1" applyAlignment="1">
      <alignment horizontal="center" vertical="center" wrapText="1"/>
    </xf>
    <xf numFmtId="0" fontId="52" fillId="18" borderId="8" xfId="0" applyFont="1" applyFill="1" applyBorder="1" applyAlignment="1">
      <alignment horizontal="left" vertical="center"/>
    </xf>
    <xf numFmtId="0" fontId="52" fillId="18" borderId="8" xfId="0" applyFont="1" applyFill="1" applyBorder="1" applyAlignment="1">
      <alignment horizontal="center" vertical="center" wrapText="1"/>
    </xf>
    <xf numFmtId="0" fontId="52" fillId="18" borderId="9" xfId="0" applyFont="1" applyFill="1" applyBorder="1" applyAlignment="1">
      <alignment horizontal="center" vertical="center" wrapText="1"/>
    </xf>
    <xf numFmtId="0" fontId="52" fillId="18" borderId="16" xfId="0" applyFont="1" applyFill="1" applyBorder="1" applyAlignment="1">
      <alignment horizontal="center" vertical="center" wrapText="1"/>
    </xf>
    <xf numFmtId="0" fontId="52" fillId="18" borderId="10" xfId="0" applyFont="1" applyFill="1" applyBorder="1" applyAlignment="1">
      <alignment horizontal="center" vertical="center" wrapText="1"/>
    </xf>
    <xf numFmtId="0" fontId="52" fillId="18" borderId="6" xfId="0" applyFont="1" applyFill="1" applyBorder="1" applyAlignment="1">
      <alignment horizontal="center" vertical="center" wrapText="1"/>
    </xf>
    <xf numFmtId="0" fontId="52" fillId="18" borderId="11" xfId="0" applyFont="1" applyFill="1" applyBorder="1" applyAlignment="1">
      <alignment horizontal="center" vertical="center" wrapText="1"/>
    </xf>
    <xf numFmtId="0" fontId="0" fillId="10" borderId="0" xfId="0" applyFill="1" applyAlignment="1">
      <alignment vertical="center"/>
    </xf>
    <xf numFmtId="0" fontId="20" fillId="10" borderId="0" xfId="0" applyFont="1" applyFill="1" applyAlignment="1">
      <alignment vertical="center" wrapText="1"/>
    </xf>
    <xf numFmtId="0" fontId="42" fillId="10" borderId="0" xfId="0" applyFont="1" applyFill="1" applyAlignment="1">
      <alignment vertical="center"/>
    </xf>
    <xf numFmtId="0" fontId="50" fillId="17" borderId="53" xfId="0" applyFont="1" applyFill="1" applyBorder="1" applyAlignment="1">
      <alignment horizontal="center" vertical="top" wrapText="1"/>
    </xf>
    <xf numFmtId="0" fontId="13" fillId="10" borderId="0" xfId="0" applyFont="1" applyFill="1" applyAlignment="1">
      <alignment vertical="center"/>
    </xf>
    <xf numFmtId="0" fontId="22" fillId="10" borderId="0" xfId="0" applyFont="1" applyFill="1" applyAlignment="1">
      <alignment vertical="center"/>
    </xf>
    <xf numFmtId="0" fontId="60" fillId="0" borderId="0" xfId="0" applyFont="1" applyAlignment="1">
      <alignment vertical="top"/>
    </xf>
    <xf numFmtId="0" fontId="13" fillId="10" borderId="12" xfId="0" applyFont="1" applyFill="1" applyBorder="1" applyAlignment="1">
      <alignment vertical="top" wrapText="1"/>
    </xf>
    <xf numFmtId="0" fontId="13" fillId="10" borderId="12" xfId="0" applyFont="1" applyFill="1" applyBorder="1" applyAlignment="1">
      <alignment horizontal="center" vertical="top" wrapText="1"/>
    </xf>
    <xf numFmtId="0" fontId="13" fillId="10" borderId="42" xfId="0" applyFont="1" applyFill="1" applyBorder="1" applyAlignment="1">
      <alignment vertical="top" wrapText="1"/>
    </xf>
    <xf numFmtId="0" fontId="13" fillId="10" borderId="42" xfId="0" applyFont="1" applyFill="1" applyBorder="1" applyAlignment="1">
      <alignment horizontal="center" vertical="top" wrapText="1"/>
    </xf>
    <xf numFmtId="0" fontId="13" fillId="10" borderId="0" xfId="0" applyFont="1" applyFill="1" applyAlignment="1">
      <alignment vertical="top"/>
    </xf>
    <xf numFmtId="0" fontId="60" fillId="10" borderId="0" xfId="0" applyFont="1" applyFill="1" applyAlignment="1">
      <alignment vertical="top"/>
    </xf>
    <xf numFmtId="166" fontId="13" fillId="10" borderId="0" xfId="0" applyNumberFormat="1" applyFont="1" applyFill="1" applyAlignment="1">
      <alignment vertical="top"/>
    </xf>
    <xf numFmtId="0" fontId="13" fillId="10" borderId="0" xfId="0" applyFont="1" applyFill="1" applyAlignment="1">
      <alignment vertical="top" wrapText="1"/>
    </xf>
    <xf numFmtId="0" fontId="2" fillId="10" borderId="0" xfId="0" applyFont="1" applyFill="1" applyAlignment="1">
      <alignment vertical="top"/>
    </xf>
    <xf numFmtId="0" fontId="2" fillId="10" borderId="0" xfId="0" applyFont="1" applyFill="1" applyAlignment="1">
      <alignment vertical="center"/>
    </xf>
    <xf numFmtId="0" fontId="13" fillId="10" borderId="18" xfId="0" applyFont="1" applyFill="1" applyBorder="1" applyAlignment="1">
      <alignment horizontal="center" vertical="top" wrapText="1"/>
    </xf>
    <xf numFmtId="0" fontId="61" fillId="18" borderId="0" xfId="0" applyFont="1" applyFill="1" applyAlignment="1">
      <alignment vertical="top" wrapText="1"/>
    </xf>
    <xf numFmtId="0" fontId="62" fillId="0" borderId="0" xfId="0" applyFont="1" applyAlignment="1">
      <alignment vertical="top" wrapText="1"/>
    </xf>
    <xf numFmtId="0" fontId="8" fillId="8" borderId="12" xfId="0" applyFont="1" applyFill="1" applyBorder="1" applyAlignment="1">
      <alignment vertical="top" wrapText="1"/>
    </xf>
    <xf numFmtId="0" fontId="11" fillId="18" borderId="13" xfId="0" applyFont="1" applyFill="1" applyBorder="1" applyAlignment="1">
      <alignment horizontal="center" vertical="center" wrapText="1"/>
    </xf>
    <xf numFmtId="0" fontId="2" fillId="18" borderId="13" xfId="0" applyFont="1" applyFill="1" applyBorder="1" applyAlignment="1">
      <alignment horizontal="center" vertical="center" wrapText="1"/>
    </xf>
    <xf numFmtId="0" fontId="11" fillId="18" borderId="4" xfId="0" applyFont="1" applyFill="1" applyBorder="1" applyAlignment="1">
      <alignment horizontal="center" vertical="center" wrapText="1"/>
    </xf>
    <xf numFmtId="0" fontId="2" fillId="0" borderId="0" xfId="0" applyFont="1" applyAlignment="1">
      <alignment horizontal="center" vertical="top" wrapText="1"/>
    </xf>
    <xf numFmtId="0" fontId="0" fillId="0" borderId="0" xfId="0" applyAlignment="1">
      <alignment wrapText="1"/>
    </xf>
    <xf numFmtId="166" fontId="11" fillId="18" borderId="19" xfId="0" applyNumberFormat="1" applyFont="1" applyFill="1" applyBorder="1" applyAlignment="1">
      <alignment horizontal="center" vertical="center" wrapText="1"/>
    </xf>
    <xf numFmtId="0" fontId="11" fillId="18" borderId="14" xfId="0" applyFont="1" applyFill="1" applyBorder="1" applyAlignment="1">
      <alignment horizontal="center" vertical="center" wrapText="1"/>
    </xf>
    <xf numFmtId="0" fontId="11" fillId="18" borderId="19" xfId="0" applyFont="1" applyFill="1" applyBorder="1" applyAlignment="1">
      <alignment horizontal="center" vertical="center"/>
    </xf>
    <xf numFmtId="0" fontId="11" fillId="18" borderId="13" xfId="0" applyFont="1" applyFill="1" applyBorder="1" applyAlignment="1">
      <alignment horizontal="center" vertical="center"/>
    </xf>
    <xf numFmtId="0" fontId="11" fillId="18" borderId="14" xfId="0" applyFont="1" applyFill="1" applyBorder="1" applyAlignment="1">
      <alignment horizontal="center" vertical="center"/>
    </xf>
    <xf numFmtId="0" fontId="55" fillId="0" borderId="0" xfId="0" applyFont="1" applyAlignment="1">
      <alignment horizontal="center" vertical="center"/>
    </xf>
    <xf numFmtId="0" fontId="57" fillId="18" borderId="35" xfId="0" applyFont="1" applyFill="1" applyBorder="1" applyAlignment="1">
      <alignment horizontal="center"/>
    </xf>
    <xf numFmtId="0" fontId="57" fillId="18" borderId="34" xfId="0" applyFont="1" applyFill="1" applyBorder="1" applyAlignment="1">
      <alignment horizontal="center"/>
    </xf>
    <xf numFmtId="0" fontId="57" fillId="18" borderId="36" xfId="0" applyFont="1" applyFill="1" applyBorder="1" applyAlignment="1">
      <alignment horizontal="center"/>
    </xf>
    <xf numFmtId="0" fontId="56" fillId="0" borderId="44" xfId="0" applyFont="1" applyBorder="1" applyAlignment="1" applyProtection="1">
      <alignment wrapText="1"/>
      <protection locked="0"/>
    </xf>
    <xf numFmtId="0" fontId="53" fillId="0" borderId="45" xfId="0" applyFont="1" applyBorder="1" applyAlignment="1" applyProtection="1">
      <alignment wrapText="1"/>
      <protection locked="0"/>
    </xf>
    <xf numFmtId="0" fontId="56" fillId="0" borderId="47" xfId="0" applyFont="1" applyBorder="1" applyAlignment="1" applyProtection="1">
      <alignment wrapText="1"/>
      <protection locked="0"/>
    </xf>
    <xf numFmtId="0" fontId="53" fillId="0" borderId="0" xfId="0" applyFont="1" applyAlignment="1" applyProtection="1">
      <alignment wrapText="1"/>
      <protection locked="0"/>
    </xf>
    <xf numFmtId="0" fontId="56" fillId="0" borderId="49" xfId="0" applyFont="1" applyBorder="1" applyAlignment="1" applyProtection="1">
      <alignment wrapText="1"/>
      <protection locked="0"/>
    </xf>
    <xf numFmtId="0" fontId="53" fillId="0" borderId="50" xfId="0" applyFont="1" applyBorder="1" applyAlignment="1" applyProtection="1">
      <alignment wrapText="1"/>
      <protection locked="0"/>
    </xf>
    <xf numFmtId="0" fontId="2" fillId="11" borderId="32"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0" fillId="11" borderId="31" xfId="0" applyFill="1" applyBorder="1" applyAlignment="1">
      <alignment horizontal="center" vertical="center"/>
    </xf>
    <xf numFmtId="0" fontId="21" fillId="11" borderId="32" xfId="0" applyFont="1" applyFill="1" applyBorder="1" applyAlignment="1">
      <alignment horizontal="center" vertical="center" wrapText="1"/>
    </xf>
    <xf numFmtId="0" fontId="21" fillId="11" borderId="33" xfId="0" applyFont="1" applyFill="1" applyBorder="1" applyAlignment="1">
      <alignment horizontal="center" vertical="center" wrapText="1"/>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8" fillId="0" borderId="32" xfId="0" applyFont="1" applyBorder="1" applyAlignment="1">
      <alignment horizontal="center" vertical="top" wrapText="1"/>
    </xf>
    <xf numFmtId="0" fontId="6" fillId="0" borderId="41" xfId="0" applyFont="1" applyBorder="1" applyAlignment="1">
      <alignment horizontal="center" wrapText="1"/>
    </xf>
    <xf numFmtId="0" fontId="6" fillId="0" borderId="33" xfId="0" applyFont="1" applyBorder="1" applyAlignment="1">
      <alignment horizontal="center" wrapText="1"/>
    </xf>
    <xf numFmtId="0" fontId="2" fillId="18" borderId="14" xfId="0" applyFont="1" applyFill="1" applyBorder="1" applyAlignment="1">
      <alignment horizontal="center" vertical="center" wrapText="1"/>
    </xf>
    <xf numFmtId="0" fontId="0" fillId="18" borderId="13" xfId="0" applyFill="1" applyBorder="1" applyAlignment="1">
      <alignment horizontal="center" vertical="center" wrapText="1"/>
    </xf>
    <xf numFmtId="0" fontId="0" fillId="18" borderId="14" xfId="0" applyFill="1" applyBorder="1" applyAlignment="1">
      <alignment horizontal="center" vertical="center" wrapText="1"/>
    </xf>
    <xf numFmtId="0" fontId="12" fillId="18" borderId="14" xfId="0" applyFont="1" applyFill="1" applyBorder="1" applyAlignment="1">
      <alignment horizontal="center" vertical="center" wrapText="1"/>
    </xf>
    <xf numFmtId="0" fontId="12" fillId="18" borderId="13" xfId="0" applyFont="1" applyFill="1" applyBorder="1" applyAlignment="1">
      <alignment horizontal="center" vertical="center"/>
    </xf>
    <xf numFmtId="0" fontId="12" fillId="18" borderId="14" xfId="0" applyFont="1" applyFill="1" applyBorder="1" applyAlignment="1">
      <alignment horizontal="center" vertical="center"/>
    </xf>
    <xf numFmtId="0" fontId="0" fillId="18" borderId="14" xfId="0" applyFill="1" applyBorder="1" applyAlignment="1">
      <alignment horizontal="center" vertical="center"/>
    </xf>
    <xf numFmtId="0" fontId="0" fillId="18" borderId="13" xfId="0" applyFill="1" applyBorder="1" applyAlignment="1">
      <alignment horizontal="center" vertical="center"/>
    </xf>
    <xf numFmtId="166" fontId="11" fillId="18" borderId="4" xfId="0" applyNumberFormat="1" applyFont="1" applyFill="1" applyBorder="1" applyAlignment="1">
      <alignment horizontal="center" vertical="center" wrapText="1"/>
    </xf>
    <xf numFmtId="166" fontId="11" fillId="18" borderId="13" xfId="0" applyNumberFormat="1" applyFont="1" applyFill="1" applyBorder="1" applyAlignment="1">
      <alignment horizontal="center" vertical="center" wrapText="1"/>
    </xf>
    <xf numFmtId="166" fontId="11" fillId="18" borderId="14" xfId="0" applyNumberFormat="1" applyFont="1" applyFill="1" applyBorder="1" applyAlignment="1">
      <alignment horizontal="center" vertical="center" wrapText="1"/>
    </xf>
    <xf numFmtId="0" fontId="2" fillId="18" borderId="35" xfId="0" applyFont="1" applyFill="1" applyBorder="1" applyAlignment="1">
      <alignment horizontal="center" vertical="center"/>
    </xf>
    <xf numFmtId="0" fontId="2" fillId="18" borderId="36" xfId="0" applyFont="1" applyFill="1" applyBorder="1" applyAlignment="1">
      <alignment horizontal="center" vertical="center"/>
    </xf>
    <xf numFmtId="166" fontId="11" fillId="18" borderId="0" xfId="0" applyNumberFormat="1" applyFont="1" applyFill="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1" fillId="5" borderId="13"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166" fontId="11" fillId="5" borderId="4" xfId="0" applyNumberFormat="1" applyFont="1" applyFill="1" applyBorder="1" applyAlignment="1">
      <alignment horizontal="center" vertical="center" wrapText="1"/>
    </xf>
    <xf numFmtId="166" fontId="11" fillId="5" borderId="19" xfId="0" applyNumberFormat="1" applyFont="1" applyFill="1" applyBorder="1" applyAlignment="1">
      <alignment horizontal="center" vertical="center" wrapText="1"/>
    </xf>
    <xf numFmtId="166" fontId="11" fillId="5" borderId="13" xfId="0" applyNumberFormat="1" applyFont="1" applyFill="1" applyBorder="1" applyAlignment="1">
      <alignment horizontal="center" vertical="center" wrapText="1"/>
    </xf>
  </cellXfs>
  <cellStyles count="59">
    <cellStyle name=" _x0007_LÓ_x0018_ÄþÍN^NuNVþˆHÁ_x0001__x0018_(n" xfId="3" xr:uid="{00000000-0005-0000-0000-000000000000}"/>
    <cellStyle name="%" xfId="4" xr:uid="{00000000-0005-0000-0000-000001000000}"/>
    <cellStyle name="_Book2 Chart 1" xfId="5" xr:uid="{00000000-0005-0000-0000-000002000000}"/>
    <cellStyle name="_Book5" xfId="6" xr:uid="{00000000-0005-0000-0000-000003000000}"/>
    <cellStyle name="0,0_x000d__x000a_NA_x000d__x000a_" xfId="7" xr:uid="{00000000-0005-0000-0000-000004000000}"/>
    <cellStyle name="AFE" xfId="8" xr:uid="{00000000-0005-0000-0000-000005000000}"/>
    <cellStyle name="Calc Currency (0)" xfId="9" xr:uid="{00000000-0005-0000-0000-000006000000}"/>
    <cellStyle name="Copied" xfId="10" xr:uid="{00000000-0005-0000-0000-000007000000}"/>
    <cellStyle name="Dezimal [0]_corporate" xfId="11" xr:uid="{00000000-0005-0000-0000-000008000000}"/>
    <cellStyle name="Dezimal_corporate" xfId="12" xr:uid="{00000000-0005-0000-0000-000009000000}"/>
    <cellStyle name="Entered" xfId="13" xr:uid="{00000000-0005-0000-0000-00000A000000}"/>
    <cellStyle name="Grey" xfId="14" xr:uid="{00000000-0005-0000-0000-00000B000000}"/>
    <cellStyle name="Header1" xfId="15" xr:uid="{00000000-0005-0000-0000-00000C000000}"/>
    <cellStyle name="Header2" xfId="16" xr:uid="{00000000-0005-0000-0000-00000D000000}"/>
    <cellStyle name="Headline1" xfId="17" xr:uid="{00000000-0005-0000-0000-00000E000000}"/>
    <cellStyle name="Headline3" xfId="18" xr:uid="{00000000-0005-0000-0000-00000F000000}"/>
    <cellStyle name="Input [yellow]" xfId="19" xr:uid="{00000000-0005-0000-0000-000010000000}"/>
    <cellStyle name="Invocom" xfId="20" xr:uid="{00000000-0005-0000-0000-000011000000}"/>
    <cellStyle name="left" xfId="21" xr:uid="{00000000-0005-0000-0000-000012000000}"/>
    <cellStyle name="Milliers [0]_laroux" xfId="22" xr:uid="{00000000-0005-0000-0000-000013000000}"/>
    <cellStyle name="Milliers_laroux" xfId="23" xr:uid="{00000000-0005-0000-0000-000014000000}"/>
    <cellStyle name="Monétaire [0]_laroux" xfId="24" xr:uid="{00000000-0005-0000-0000-000015000000}"/>
    <cellStyle name="Monétaire_laroux" xfId="25" xr:uid="{00000000-0005-0000-0000-000016000000}"/>
    <cellStyle name="no dec" xfId="26" xr:uid="{00000000-0005-0000-0000-000017000000}"/>
    <cellStyle name="Normal" xfId="0" builtinId="0"/>
    <cellStyle name="Normal - Style1" xfId="27" xr:uid="{00000000-0005-0000-0000-000019000000}"/>
    <cellStyle name="Normal 2" xfId="28" xr:uid="{00000000-0005-0000-0000-00001A000000}"/>
    <cellStyle name="Normal 2 2" xfId="29" xr:uid="{00000000-0005-0000-0000-00001B000000}"/>
    <cellStyle name="Normal 2 2 2" xfId="30" xr:uid="{00000000-0005-0000-0000-00001C000000}"/>
    <cellStyle name="Normal 2 3" xfId="31" xr:uid="{00000000-0005-0000-0000-00001D000000}"/>
    <cellStyle name="Normal 2 4" xfId="32" xr:uid="{00000000-0005-0000-0000-00001E000000}"/>
    <cellStyle name="Normal 2 5" xfId="33" xr:uid="{00000000-0005-0000-0000-00001F000000}"/>
    <cellStyle name="Normal 3" xfId="34" xr:uid="{00000000-0005-0000-0000-000020000000}"/>
    <cellStyle name="Normal 3 2" xfId="35" xr:uid="{00000000-0005-0000-0000-000021000000}"/>
    <cellStyle name="Normal 4" xfId="36" xr:uid="{00000000-0005-0000-0000-000022000000}"/>
    <cellStyle name="Normal 4 2" xfId="37" xr:uid="{00000000-0005-0000-0000-000023000000}"/>
    <cellStyle name="Normal 5" xfId="38" xr:uid="{00000000-0005-0000-0000-000024000000}"/>
    <cellStyle name="Normal 6" xfId="39" xr:uid="{00000000-0005-0000-0000-000025000000}"/>
    <cellStyle name="Normal 7" xfId="40" xr:uid="{00000000-0005-0000-0000-000026000000}"/>
    <cellStyle name="Normal 7 2" xfId="41" xr:uid="{00000000-0005-0000-0000-000027000000}"/>
    <cellStyle name="Normal 8" xfId="42" xr:uid="{00000000-0005-0000-0000-000028000000}"/>
    <cellStyle name="Normal_ENG-PGM-MGT-008 - Microsoft Project Log (13 Oct 04)" xfId="1" xr:uid="{00000000-0005-0000-0000-000029000000}"/>
    <cellStyle name="Percent [2]" xfId="43" xr:uid="{00000000-0005-0000-0000-00002A000000}"/>
    <cellStyle name="Price" xfId="44" xr:uid="{00000000-0005-0000-0000-00002B000000}"/>
    <cellStyle name="Price  .00" xfId="45" xr:uid="{00000000-0005-0000-0000-00002C000000}"/>
    <cellStyle name="Price_ChannelAnnex Shell1.xls Chart 1" xfId="46" xr:uid="{00000000-0005-0000-0000-00002D000000}"/>
    <cellStyle name="Qty" xfId="47" xr:uid="{00000000-0005-0000-0000-00002E000000}"/>
    <cellStyle name="RevList" xfId="48" xr:uid="{00000000-0005-0000-0000-00002F000000}"/>
    <cellStyle name="Standard_Price" xfId="49" xr:uid="{00000000-0005-0000-0000-000030000000}"/>
    <cellStyle name="style" xfId="50" xr:uid="{00000000-0005-0000-0000-000031000000}"/>
    <cellStyle name="Style 1" xfId="2" xr:uid="{00000000-0005-0000-0000-000032000000}"/>
    <cellStyle name="style1" xfId="51" xr:uid="{00000000-0005-0000-0000-000033000000}"/>
    <cellStyle name="style2" xfId="52" xr:uid="{00000000-0005-0000-0000-000034000000}"/>
    <cellStyle name="Subtotal" xfId="53" xr:uid="{00000000-0005-0000-0000-000035000000}"/>
    <cellStyle name="Summe" xfId="54" xr:uid="{00000000-0005-0000-0000-000036000000}"/>
    <cellStyle name="þ_x001d_ð &amp;ý&amp;†ýG_x0008_?_x0009_X_x000a__x0007__x0001__x0001_" xfId="55" xr:uid="{00000000-0005-0000-0000-000037000000}"/>
    <cellStyle name="Währung [0]_corporate" xfId="56" xr:uid="{00000000-0005-0000-0000-000038000000}"/>
    <cellStyle name="Währung_corporate" xfId="57" xr:uid="{00000000-0005-0000-0000-000039000000}"/>
    <cellStyle name="wrap" xfId="58" xr:uid="{00000000-0005-0000-0000-00003A000000}"/>
  </cellStyles>
  <dxfs count="224">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color auto="1"/>
        <name val="Cambria"/>
        <scheme val="none"/>
      </font>
      <fill>
        <patternFill>
          <bgColor theme="0" tint="-0.24994659260841701"/>
        </patternFill>
      </fill>
    </dxf>
    <dxf>
      <fill>
        <patternFill>
          <bgColor indexed="47"/>
        </patternFill>
      </fill>
    </dxf>
    <dxf>
      <font>
        <b val="0"/>
        <i val="0"/>
        <condense val="0"/>
        <extend val="0"/>
        <color auto="1"/>
      </font>
      <fill>
        <patternFill>
          <bgColor indexed="22"/>
        </patternFill>
      </fill>
    </dxf>
    <dxf>
      <font>
        <b val="0"/>
        <i val="0"/>
        <condense val="0"/>
        <extend val="0"/>
        <color auto="1"/>
      </font>
      <fill>
        <patternFill>
          <bgColor indexed="2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14996795556505021"/>
        </patternFill>
      </fill>
    </dxf>
    <dxf>
      <fill>
        <patternFill>
          <bgColor theme="0" tint="-0.499984740745262"/>
        </patternFill>
      </fill>
    </dxf>
    <dxf>
      <fill>
        <patternFill>
          <bgColor theme="0" tint="-0.499984740745262"/>
        </patternFill>
      </fill>
    </dxf>
    <dxf>
      <font>
        <color auto="1"/>
        <name val="Cambria"/>
        <scheme val="none"/>
      </font>
      <fill>
        <patternFill>
          <bgColor theme="0" tint="-0.24994659260841701"/>
        </patternFill>
      </fill>
    </dxf>
    <dxf>
      <fill>
        <patternFill>
          <bgColor indexed="47"/>
        </patternFill>
      </fill>
    </dxf>
    <dxf>
      <font>
        <b val="0"/>
        <i val="0"/>
        <condense val="0"/>
        <extend val="0"/>
        <color auto="1"/>
      </font>
      <fill>
        <patternFill>
          <bgColor indexed="22"/>
        </patternFill>
      </fill>
    </dxf>
    <dxf>
      <font>
        <b val="0"/>
        <i val="0"/>
        <condense val="0"/>
        <extend val="0"/>
        <color auto="1"/>
      </font>
      <fill>
        <patternFill>
          <bgColor indexed="22"/>
        </patternFill>
      </fill>
    </dxf>
    <dxf>
      <font>
        <color auto="1"/>
        <name val="Cambria"/>
        <scheme val="none"/>
      </font>
      <fill>
        <patternFill>
          <bgColor theme="0" tint="-0.24994659260841701"/>
        </patternFill>
      </fill>
    </dxf>
    <dxf>
      <fill>
        <patternFill>
          <bgColor indexed="47"/>
        </patternFill>
      </fill>
    </dxf>
    <dxf>
      <font>
        <b val="0"/>
        <i val="0"/>
        <condense val="0"/>
        <extend val="0"/>
        <color auto="1"/>
      </font>
      <fill>
        <patternFill>
          <bgColor indexed="22"/>
        </patternFill>
      </fill>
    </dxf>
    <dxf>
      <font>
        <b val="0"/>
        <i val="0"/>
        <condense val="0"/>
        <extend val="0"/>
        <color auto="1"/>
      </font>
      <fill>
        <patternFill>
          <bgColor indexed="2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ill>
        <patternFill>
          <bgColor theme="0" tint="-0.14996795556505021"/>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val="0"/>
        <i val="0"/>
        <condense val="0"/>
        <extend val="0"/>
        <color indexed="55"/>
      </font>
      <fill>
        <patternFill patternType="none">
          <bgColor indexed="65"/>
        </patternFill>
      </fill>
    </dxf>
    <dxf>
      <font>
        <b val="0"/>
        <i/>
        <condense val="0"/>
        <extend val="0"/>
        <color indexed="22"/>
      </font>
      <fill>
        <patternFill patternType="none">
          <bgColor indexed="65"/>
        </patternFill>
      </fill>
    </dxf>
    <dxf>
      <font>
        <b/>
        <i val="0"/>
        <condense val="0"/>
        <extend val="0"/>
        <color indexed="10"/>
      </font>
      <fill>
        <patternFill patternType="none">
          <bgColor indexed="65"/>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b/>
        <i val="0"/>
        <color rgb="FFFF0000"/>
      </font>
    </dxf>
    <dxf>
      <fill>
        <patternFill>
          <bgColor theme="0" tint="-0.24994659260841701"/>
        </patternFill>
      </fill>
    </dxf>
    <dxf>
      <font>
        <color theme="0" tint="-0.499984740745262"/>
      </font>
    </dxf>
    <dxf>
      <fill>
        <patternFill>
          <bgColor theme="0" tint="-0.499984740745262"/>
        </patternFill>
      </fill>
    </dxf>
    <dxf>
      <fill>
        <patternFill>
          <bgColor theme="0" tint="-0.499984740745262"/>
        </patternFill>
      </fill>
    </dxf>
    <dxf>
      <font>
        <color theme="0" tint="-4.9989318521683403E-2"/>
      </font>
      <fill>
        <patternFill>
          <bgColor rgb="FFFF0000"/>
        </patternFill>
      </fill>
    </dxf>
    <dxf>
      <fill>
        <patternFill>
          <bgColor rgb="FFFFC000"/>
        </patternFill>
      </fill>
    </dxf>
    <dxf>
      <fill>
        <patternFill>
          <bgColor rgb="FF92D050"/>
        </patternFill>
      </fill>
    </dxf>
    <dxf>
      <font>
        <color theme="0" tint="-4.9989318521683403E-2"/>
      </font>
      <fill>
        <patternFill>
          <bgColor rgb="FFFF0000"/>
        </patternFill>
      </fill>
    </dxf>
    <dxf>
      <fill>
        <patternFill>
          <bgColor rgb="FFFFC000"/>
        </patternFill>
      </fill>
    </dxf>
    <dxf>
      <fill>
        <patternFill>
          <bgColor rgb="FF92D050"/>
        </patternFill>
      </fill>
    </dxf>
    <dxf>
      <font>
        <b/>
        <i val="0"/>
        <condense val="0"/>
        <extend val="0"/>
      </font>
      <fill>
        <patternFill>
          <bgColor indexed="13"/>
        </patternFill>
      </fill>
    </dxf>
    <dxf>
      <font>
        <b/>
        <i val="0"/>
        <condense val="0"/>
        <extend val="0"/>
      </font>
      <fill>
        <patternFill>
          <bgColor indexed="51"/>
        </patternFill>
      </fill>
    </dxf>
    <dxf>
      <font>
        <b/>
        <i val="0"/>
        <condense val="0"/>
        <extend val="0"/>
        <color indexed="9"/>
      </font>
      <fill>
        <patternFill>
          <bgColor indexed="10"/>
        </patternFill>
      </fill>
    </dxf>
  </dxfs>
  <tableStyles count="0" defaultTableStyle="TableStyleMedium9" defaultPivotStyle="PivotStyleLight16"/>
  <colors>
    <mruColors>
      <color rgb="FFA3912A"/>
      <color rgb="FF00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1028700</xdr:colOff>
      <xdr:row>0</xdr:row>
      <xdr:rowOff>33338</xdr:rowOff>
    </xdr:from>
    <xdr:to>
      <xdr:col>4</xdr:col>
      <xdr:colOff>243840</xdr:colOff>
      <xdr:row>3</xdr:row>
      <xdr:rowOff>145450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33338"/>
          <a:ext cx="2613660" cy="8055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668868</xdr:colOff>
      <xdr:row>1</xdr:row>
      <xdr:rowOff>16935</xdr:rowOff>
    </xdr:from>
    <xdr:to>
      <xdr:col>5</xdr:col>
      <xdr:colOff>1989668</xdr:colOff>
      <xdr:row>5</xdr:row>
      <xdr:rowOff>116779</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1401" y="186268"/>
          <a:ext cx="2057400" cy="827978"/>
        </a:xfrm>
        <a:prstGeom prst="rect">
          <a:avLst/>
        </a:prstGeom>
      </xdr:spPr>
    </xdr:pic>
    <xdr:clientData/>
  </xdr:twoCellAnchor>
  <xdr:twoCellAnchor editAs="oneCell">
    <xdr:from>
      <xdr:col>11</xdr:col>
      <xdr:colOff>203200</xdr:colOff>
      <xdr:row>0</xdr:row>
      <xdr:rowOff>135468</xdr:rowOff>
    </xdr:from>
    <xdr:to>
      <xdr:col>13</xdr:col>
      <xdr:colOff>1075266</xdr:colOff>
      <xdr:row>5</xdr:row>
      <xdr:rowOff>113681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96333" y="135468"/>
          <a:ext cx="2175933" cy="875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323427</xdr:colOff>
      <xdr:row>0</xdr:row>
      <xdr:rowOff>104140</xdr:rowOff>
    </xdr:from>
    <xdr:to>
      <xdr:col>4</xdr:col>
      <xdr:colOff>1131147</xdr:colOff>
      <xdr:row>5</xdr:row>
      <xdr:rowOff>134103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3287" y="104140"/>
          <a:ext cx="1912620" cy="921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637117</xdr:colOff>
      <xdr:row>0</xdr:row>
      <xdr:rowOff>102871</xdr:rowOff>
    </xdr:from>
    <xdr:to>
      <xdr:col>4</xdr:col>
      <xdr:colOff>1266190</xdr:colOff>
      <xdr:row>5</xdr:row>
      <xdr:rowOff>99169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3967" y="102871"/>
          <a:ext cx="1753023" cy="8789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28575</xdr:colOff>
      <xdr:row>0</xdr:row>
      <xdr:rowOff>76200</xdr:rowOff>
    </xdr:from>
    <xdr:to>
      <xdr:col>14</xdr:col>
      <xdr:colOff>857250</xdr:colOff>
      <xdr:row>3</xdr:row>
      <xdr:rowOff>133350</xdr:rowOff>
    </xdr:to>
    <xdr:pic>
      <xdr:nvPicPr>
        <xdr:cNvPr id="8454" name="Picture 1" descr="BT Bring Logo RGB 40TINT">
          <a:extLst>
            <a:ext uri="{FF2B5EF4-FFF2-40B4-BE49-F238E27FC236}">
              <a16:creationId xmlns:a16="http://schemas.microsoft.com/office/drawing/2014/main" id="{00000000-0008-0000-0C00-0000062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76200"/>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42</xdr:row>
      <xdr:rowOff>142875</xdr:rowOff>
    </xdr:from>
    <xdr:to>
      <xdr:col>2</xdr:col>
      <xdr:colOff>781050</xdr:colOff>
      <xdr:row>45</xdr:row>
      <xdr:rowOff>114300</xdr:rowOff>
    </xdr:to>
    <xdr:sp macro="[0]!Addnewrow4" textlink="">
      <xdr:nvSpPr>
        <xdr:cNvPr id="3" name="AutoShape 4">
          <a:extLst>
            <a:ext uri="{FF2B5EF4-FFF2-40B4-BE49-F238E27FC236}">
              <a16:creationId xmlns:a16="http://schemas.microsoft.com/office/drawing/2014/main" id="{00000000-0008-0000-0C00-000003000000}"/>
            </a:ext>
          </a:extLst>
        </xdr:cNvPr>
        <xdr:cNvSpPr>
          <a:spLocks noChangeArrowheads="1"/>
        </xdr:cNvSpPr>
      </xdr:nvSpPr>
      <xdr:spPr bwMode="auto">
        <a:xfrm>
          <a:off x="180975" y="7934325"/>
          <a:ext cx="1209675" cy="523875"/>
        </a:xfrm>
        <a:prstGeom prst="bevel">
          <a:avLst>
            <a:gd name="adj" fmla="val 12500"/>
          </a:avLst>
        </a:prstGeom>
        <a:solidFill>
          <a:srgbClr val="CCECFF"/>
        </a:solidFill>
        <a:ln w="9525">
          <a:solidFill>
            <a:srgbClr val="333399"/>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Add a new row</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352425</xdr:colOff>
      <xdr:row>4</xdr:row>
      <xdr:rowOff>47624</xdr:rowOff>
    </xdr:from>
    <xdr:to>
      <xdr:col>8</xdr:col>
      <xdr:colOff>476250</xdr:colOff>
      <xdr:row>46</xdr:row>
      <xdr:rowOff>133350</xdr:rowOff>
    </xdr:to>
    <xdr:sp macro="" textlink="">
      <xdr:nvSpPr>
        <xdr:cNvPr id="6145" name="Text Box 1">
          <a:extLst>
            <a:ext uri="{FF2B5EF4-FFF2-40B4-BE49-F238E27FC236}">
              <a16:creationId xmlns:a16="http://schemas.microsoft.com/office/drawing/2014/main" id="{00000000-0008-0000-0D00-000001180000}"/>
            </a:ext>
          </a:extLst>
        </xdr:cNvPr>
        <xdr:cNvSpPr txBox="1">
          <a:spLocks noChangeArrowheads="1"/>
        </xdr:cNvSpPr>
      </xdr:nvSpPr>
      <xdr:spPr bwMode="auto">
        <a:xfrm>
          <a:off x="352425" y="733424"/>
          <a:ext cx="5276850" cy="6562726"/>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You should </a:t>
          </a:r>
          <a:r>
            <a:rPr lang="en-GB" sz="1000" b="1" i="0" u="none" strike="noStrike" baseline="0">
              <a:solidFill>
                <a:srgbClr val="000000"/>
              </a:solidFill>
              <a:latin typeface="Arial" panose="020B0604020202020204" pitchFamily="34" charset="0"/>
              <a:cs typeface="Arial" panose="020B0604020202020204" pitchFamily="34" charset="0"/>
            </a:rPr>
            <a:t>not</a:t>
          </a:r>
          <a:r>
            <a:rPr lang="en-GB" sz="1000" b="0" i="0" u="none" strike="noStrike" baseline="0">
              <a:solidFill>
                <a:srgbClr val="000000"/>
              </a:solidFill>
              <a:latin typeface="Arial" panose="020B0604020202020204" pitchFamily="34" charset="0"/>
              <a:cs typeface="Arial" panose="020B0604020202020204" pitchFamily="34" charset="0"/>
            </a:rPr>
            <a:t> use this log if a specific tool OR SharePoint site has been prescribed for your work.</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This log enables you to keep control of your control data. In this case, the log comprises a sheets for actions, baord summaries, for risks, issues, changes and decisions. You can add others. It can be used at "project" or "programme" level.</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All sheets are protected to ensure you do not inadvertantly delete the formulae which are used to create the metrics shown on the front sheet. The sheets are however not password protected, thus allowing you to adopt and adapt the sheets to suit the level of control you need for your project.</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You can amend the formatting, hide columns, change columns and row widths, without un-protecting the sheet.</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Enter your programme and project details on the front sheet. They will then be shown on every sheet in the log.</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Each sheet has about 25 lines for data to be added. If you need more lines, use the Insert Row button below the table. This will then ensure the data and calculation fields are copied and the metrics on the front sheet correct.</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0" i="0" u="none" strike="noStrike" baseline="0">
              <a:solidFill>
                <a:srgbClr val="000000"/>
              </a:solidFill>
              <a:latin typeface="Arial" panose="020B0604020202020204" pitchFamily="34" charset="0"/>
              <a:cs typeface="Arial" panose="020B0604020202020204" pitchFamily="34" charset="0"/>
            </a:rPr>
            <a:t>You can filter on any column using Excel's standard data filter feature.</a:t>
          </a:r>
        </a:p>
        <a:p>
          <a:pPr algn="l" rtl="0">
            <a:lnSpc>
              <a:spcPts val="1100"/>
            </a:lnSpc>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en-GB" sz="1000" b="1" i="0" u="none" strike="noStrike" baseline="0">
              <a:solidFill>
                <a:srgbClr val="000000"/>
              </a:solidFill>
              <a:latin typeface="Arial" panose="020B0604020202020204" pitchFamily="34" charset="0"/>
              <a:cs typeface="Arial" panose="020B0604020202020204" pitchFamily="34" charset="0"/>
            </a:rPr>
            <a:t>Created from template PPM_TEM_85680038 v 2.0  28 Feb 2013</a:t>
          </a:r>
        </a:p>
        <a:p>
          <a:pPr algn="l" rtl="0">
            <a:defRPr sz="1000"/>
          </a:pPr>
          <a:endParaRPr lang="en-GB" sz="10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v1.2 - Macro new line error corrected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v1.3 - Lesson learned log added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v1.4 - Defects and Off Spec log added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v1.5 - Totals corrected to include line 9 and any added rows.</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v1.6 - Minor change and refresh in MS Office 2010</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v1.7 - Minor changes to a few look up data sets</a:t>
          </a: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v1.8 - Amendment to claculating number of risks.</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v1.9 - Buttons removed relating to filering for Bt confidentiality - 10 oct 2012</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v2.0 - Action logs and Meeting summary sheets for project and Steering boards added.      </a:t>
          </a:r>
          <a:br>
            <a:rPr lang="en-GB" sz="1000" b="1" i="0" u="none" strike="noStrike" baseline="0">
              <a:solidFill>
                <a:srgbClr val="000000"/>
              </a:solidFill>
              <a:latin typeface="Arial" panose="020B0604020202020204" pitchFamily="34" charset="0"/>
              <a:cs typeface="Arial" panose="020B0604020202020204" pitchFamily="34" charset="0"/>
            </a:rPr>
          </a:br>
          <a:r>
            <a:rPr lang="en-GB" sz="1000" b="1" i="0" u="none" strike="noStrike" baseline="0">
              <a:solidFill>
                <a:srgbClr val="000000"/>
              </a:solidFill>
              <a:latin typeface="Arial" panose="020B0604020202020204" pitchFamily="34" charset="0"/>
              <a:cs typeface="Arial" panose="020B0604020202020204" pitchFamily="34" charset="0"/>
            </a:rPr>
            <a:t>          Cover sheet formula corrected for decision count in cells G42,43,44. Count for  </a:t>
          </a:r>
          <a:br>
            <a:rPr lang="en-GB" sz="1000" b="1" i="0" u="none" strike="noStrike" baseline="0">
              <a:solidFill>
                <a:srgbClr val="000000"/>
              </a:solidFill>
              <a:latin typeface="Arial" panose="020B0604020202020204" pitchFamily="34" charset="0"/>
              <a:cs typeface="Arial" panose="020B0604020202020204" pitchFamily="34" charset="0"/>
            </a:rPr>
          </a:br>
          <a:r>
            <a:rPr lang="en-GB" sz="1000" b="1" i="0" u="none" strike="noStrike" baseline="0">
              <a:solidFill>
                <a:srgbClr val="000000"/>
              </a:solidFill>
              <a:latin typeface="Arial" panose="020B0604020202020204" pitchFamily="34" charset="0"/>
              <a:cs typeface="Arial" panose="020B0604020202020204" pitchFamily="34" charset="0"/>
            </a:rPr>
            <a:t>          action sheets added</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v2.1 - minor changes made to add new line macros, align naming conventions and    </a:t>
          </a:r>
          <a:br>
            <a:rPr lang="en-GB" sz="1000" b="1" i="0" u="none" strike="noStrike" baseline="0">
              <a:solidFill>
                <a:srgbClr val="000000"/>
              </a:solidFill>
              <a:latin typeface="Arial" panose="020B0604020202020204" pitchFamily="34" charset="0"/>
              <a:cs typeface="Arial" panose="020B0604020202020204" pitchFamily="34" charset="0"/>
            </a:rPr>
          </a:br>
          <a:r>
            <a:rPr lang="en-GB" sz="1000" b="1" i="0" u="none" strike="noStrike" baseline="0">
              <a:solidFill>
                <a:srgbClr val="000000"/>
              </a:solidFill>
              <a:latin typeface="Arial" panose="020B0604020202020204" pitchFamily="34" charset="0"/>
              <a:cs typeface="Arial" panose="020B0604020202020204" pitchFamily="34" charset="0"/>
            </a:rPr>
            <a:t>          worksheet order</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v2.2 - bug fix on lessons learned log to remove data link.</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v2.3 - Fix "Add row" and totalling to cover sheet.</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v2.4 - Automate risk matrix.</a:t>
          </a:r>
        </a:p>
        <a:p>
          <a:pPr algn="l" rtl="0">
            <a:defRPr sz="1000"/>
          </a:pPr>
          <a:r>
            <a:rPr lang="en-GB" sz="1000" b="1" i="0" u="none" strike="noStrike" baseline="0">
              <a:solidFill>
                <a:srgbClr val="000000"/>
              </a:solidFill>
              <a:latin typeface="Arial" panose="020B0604020202020204" pitchFamily="34" charset="0"/>
              <a:cs typeface="Arial" panose="020B0604020202020204" pitchFamily="34" charset="0"/>
            </a:rPr>
            <a:t>v2.5 - Minor changes to column postions in risk register</a:t>
          </a: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000" b="1" i="0" baseline="0">
              <a:effectLst/>
              <a:latin typeface="Arial" panose="020B0604020202020204" pitchFamily="34" charset="0"/>
              <a:ea typeface="+mn-ea"/>
              <a:cs typeface="Arial" panose="020B0604020202020204" pitchFamily="34" charset="0"/>
            </a:rPr>
            <a:t>v2.6 - Action tab status updated to aling with SharePoint and basic log.</a:t>
          </a:r>
          <a:endParaRPr lang="en-GB" sz="10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000" b="0" i="0" u="none" strike="noStrike" baseline="0">
              <a:solidFill>
                <a:srgbClr val="000000"/>
              </a:solidFill>
              <a:latin typeface="Arial" panose="020B0604020202020204" pitchFamily="34" charset="0"/>
              <a:cs typeface="Arial" panose="020B0604020202020204" pitchFamily="34" charset="0"/>
            </a:rPr>
            <a:t>The product descriptions for the logs are under the relevant support procedure on the BT PPM Method web site.</a:t>
          </a: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7</xdr:col>
      <xdr:colOff>285750</xdr:colOff>
      <xdr:row>0</xdr:row>
      <xdr:rowOff>47625</xdr:rowOff>
    </xdr:from>
    <xdr:to>
      <xdr:col>8</xdr:col>
      <xdr:colOff>504825</xdr:colOff>
      <xdr:row>4</xdr:row>
      <xdr:rowOff>76200</xdr:rowOff>
    </xdr:to>
    <xdr:pic>
      <xdr:nvPicPr>
        <xdr:cNvPr id="6252" name="Picture 2" descr="BT Bring Logo RGB 40TINT">
          <a:extLst>
            <a:ext uri="{FF2B5EF4-FFF2-40B4-BE49-F238E27FC236}">
              <a16:creationId xmlns:a16="http://schemas.microsoft.com/office/drawing/2014/main" id="{00000000-0008-0000-0D00-00006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9175" y="47625"/>
          <a:ext cx="828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407</xdr:row>
      <xdr:rowOff>152400</xdr:rowOff>
    </xdr:from>
    <xdr:to>
      <xdr:col>2</xdr:col>
      <xdr:colOff>161925</xdr:colOff>
      <xdr:row>410</xdr:row>
      <xdr:rowOff>123825</xdr:rowOff>
    </xdr:to>
    <xdr:sp macro="[0]!Addnewrow6" textlink="">
      <xdr:nvSpPr>
        <xdr:cNvPr id="3" name="AutoShape 15">
          <a:extLst>
            <a:ext uri="{FF2B5EF4-FFF2-40B4-BE49-F238E27FC236}">
              <a16:creationId xmlns:a16="http://schemas.microsoft.com/office/drawing/2014/main" id="{00000000-0008-0000-0100-000003000000}"/>
            </a:ext>
          </a:extLst>
        </xdr:cNvPr>
        <xdr:cNvSpPr>
          <a:spLocks noChangeArrowheads="1"/>
        </xdr:cNvSpPr>
      </xdr:nvSpPr>
      <xdr:spPr bwMode="auto">
        <a:xfrm>
          <a:off x="171450" y="64943567"/>
          <a:ext cx="985308" cy="447675"/>
        </a:xfrm>
        <a:prstGeom prst="bevel">
          <a:avLst>
            <a:gd name="adj" fmla="val 12500"/>
          </a:avLst>
        </a:prstGeom>
        <a:solidFill>
          <a:srgbClr val="CCECFF"/>
        </a:solidFill>
        <a:ln w="9525">
          <a:solidFill>
            <a:srgbClr val="333399"/>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Add a new row</a:t>
          </a:r>
        </a:p>
      </xdr:txBody>
    </xdr:sp>
    <xdr:clientData/>
  </xdr:twoCellAnchor>
  <xdr:twoCellAnchor editAs="oneCell">
    <xdr:from>
      <xdr:col>3</xdr:col>
      <xdr:colOff>511969</xdr:colOff>
      <xdr:row>0</xdr:row>
      <xdr:rowOff>77392</xdr:rowOff>
    </xdr:from>
    <xdr:to>
      <xdr:col>3</xdr:col>
      <xdr:colOff>3105151</xdr:colOff>
      <xdr:row>5</xdr:row>
      <xdr:rowOff>174207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0044" y="77392"/>
          <a:ext cx="2593182" cy="1049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828675</xdr:colOff>
      <xdr:row>4</xdr:row>
      <xdr:rowOff>176213</xdr:rowOff>
    </xdr:to>
    <xdr:pic>
      <xdr:nvPicPr>
        <xdr:cNvPr id="3" name="Picture 9" descr="BT Bring Logo RGB 40TINT">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5094" y="166688"/>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406</xdr:row>
      <xdr:rowOff>152400</xdr:rowOff>
    </xdr:from>
    <xdr:to>
      <xdr:col>2</xdr:col>
      <xdr:colOff>161925</xdr:colOff>
      <xdr:row>409</xdr:row>
      <xdr:rowOff>123825</xdr:rowOff>
    </xdr:to>
    <xdr:sp macro="[0]!Addnewrow6" textlink="">
      <xdr:nvSpPr>
        <xdr:cNvPr id="2" name="AutoShape 15">
          <a:extLst>
            <a:ext uri="{FF2B5EF4-FFF2-40B4-BE49-F238E27FC236}">
              <a16:creationId xmlns:a16="http://schemas.microsoft.com/office/drawing/2014/main" id="{00000000-0008-0000-0300-000002000000}"/>
            </a:ext>
          </a:extLst>
        </xdr:cNvPr>
        <xdr:cNvSpPr>
          <a:spLocks noChangeArrowheads="1"/>
        </xdr:cNvSpPr>
      </xdr:nvSpPr>
      <xdr:spPr bwMode="auto">
        <a:xfrm>
          <a:off x="171450" y="67122675"/>
          <a:ext cx="1171575" cy="457200"/>
        </a:xfrm>
        <a:prstGeom prst="bevel">
          <a:avLst>
            <a:gd name="adj" fmla="val 12500"/>
          </a:avLst>
        </a:prstGeom>
        <a:solidFill>
          <a:srgbClr val="CCECFF"/>
        </a:solidFill>
        <a:ln w="9525">
          <a:solidFill>
            <a:srgbClr val="333399"/>
          </a:solidFill>
          <a:miter lim="800000"/>
          <a:headEnd/>
          <a:tailEnd/>
        </a:ln>
      </xdr:spPr>
      <xdr:txBody>
        <a:bodyPr vertOverflow="clip" wrap="square" lIns="27432" tIns="22860" rIns="27432" bIns="0" anchor="t" upright="1"/>
        <a:lstStyle/>
        <a:p>
          <a:pPr algn="ctr" rtl="0">
            <a:defRPr sz="1000"/>
          </a:pPr>
          <a:r>
            <a:rPr lang="en-GB" sz="1000" b="1" i="0" u="none" strike="noStrike" baseline="0">
              <a:solidFill>
                <a:srgbClr val="000000"/>
              </a:solidFill>
              <a:latin typeface="Arial"/>
              <a:cs typeface="Arial"/>
            </a:rPr>
            <a:t>Add a new row</a:t>
          </a:r>
        </a:p>
      </xdr:txBody>
    </xdr:sp>
    <xdr:clientData/>
  </xdr:twoCellAnchor>
  <xdr:twoCellAnchor>
    <xdr:from>
      <xdr:col>10</xdr:col>
      <xdr:colOff>0</xdr:colOff>
      <xdr:row>1</xdr:row>
      <xdr:rowOff>0</xdr:rowOff>
    </xdr:from>
    <xdr:to>
      <xdr:col>11</xdr:col>
      <xdr:colOff>90487</xdr:colOff>
      <xdr:row>3</xdr:row>
      <xdr:rowOff>164307</xdr:rowOff>
    </xdr:to>
    <xdr:pic>
      <xdr:nvPicPr>
        <xdr:cNvPr id="3" name="Picture 9" descr="BT Bring Logo RGB 40TINT">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78250" y="166688"/>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2</xdr:row>
      <xdr:rowOff>4</xdr:rowOff>
    </xdr:from>
    <xdr:to>
      <xdr:col>8</xdr:col>
      <xdr:colOff>828675</xdr:colOff>
      <xdr:row>5</xdr:row>
      <xdr:rowOff>116685</xdr:rowOff>
    </xdr:to>
    <xdr:pic>
      <xdr:nvPicPr>
        <xdr:cNvPr id="3" name="Picture 9" descr="BT Bring Logo RGB 40TINT">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9375" y="333379"/>
          <a:ext cx="828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457200</xdr:colOff>
      <xdr:row>1</xdr:row>
      <xdr:rowOff>152401</xdr:rowOff>
    </xdr:from>
    <xdr:to>
      <xdr:col>7</xdr:col>
      <xdr:colOff>47625</xdr:colOff>
      <xdr:row>6</xdr:row>
      <xdr:rowOff>84448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0" y="152401"/>
          <a:ext cx="2600325" cy="1046472"/>
        </a:xfrm>
        <a:prstGeom prst="rect">
          <a:avLst/>
        </a:prstGeom>
      </xdr:spPr>
    </xdr:pic>
    <xdr:clientData/>
  </xdr:twoCellAnchor>
  <xdr:twoCellAnchor editAs="oneCell">
    <xdr:from>
      <xdr:col>42</xdr:col>
      <xdr:colOff>816769</xdr:colOff>
      <xdr:row>0</xdr:row>
      <xdr:rowOff>0</xdr:rowOff>
    </xdr:from>
    <xdr:to>
      <xdr:col>44</xdr:col>
      <xdr:colOff>914400</xdr:colOff>
      <xdr:row>5</xdr:row>
      <xdr:rowOff>102094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89119" y="115492"/>
          <a:ext cx="2555081" cy="11879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863600</xdr:colOff>
      <xdr:row>1</xdr:row>
      <xdr:rowOff>76202</xdr:rowOff>
    </xdr:from>
    <xdr:to>
      <xdr:col>5</xdr:col>
      <xdr:colOff>897467</xdr:colOff>
      <xdr:row>5</xdr:row>
      <xdr:rowOff>156635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07267" y="245535"/>
          <a:ext cx="2429933" cy="977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552451</xdr:colOff>
      <xdr:row>1</xdr:row>
      <xdr:rowOff>9525</xdr:rowOff>
    </xdr:from>
    <xdr:to>
      <xdr:col>5</xdr:col>
      <xdr:colOff>1047751</xdr:colOff>
      <xdr:row>5</xdr:row>
      <xdr:rowOff>137532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6" y="180975"/>
          <a:ext cx="2495550" cy="1004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491067</xdr:colOff>
      <xdr:row>1</xdr:row>
      <xdr:rowOff>127000</xdr:rowOff>
    </xdr:from>
    <xdr:to>
      <xdr:col>4</xdr:col>
      <xdr:colOff>1253067</xdr:colOff>
      <xdr:row>5</xdr:row>
      <xdr:rowOff>151883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1867" y="296333"/>
          <a:ext cx="1871133" cy="753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tevebux\Q3%201999-00%20-%20SoHo\Q3%20Numbers\Q3CampaigncostsV2296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ffice.bt.com/Users/801807006/Documents/001%20C2M/001%20portfolio/04%20best%20practice%20rollout/change%20request%20to%20ppm/Programme_and_project_log_template%20revised%20submission%20v2.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windows\TEMP\Prop_Mod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Project%20Info\Templates\02.%20Templates%20under%20review\Project%20Workbook%20v3.3%20-%20all%20macros%20remov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ffice.bt.com/TEMP%20/Reporting%20DataSheet%200203%20P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livelink.intra.bt.com/BECKTON/R2.1/project%20log%20(MS)/ENG-PGM-MGT-008%20-%20Microsoft%20Project%20Log%20(13%20Oct%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fs02\users$\Documents%20and%20Settings\mwebster\My%20Documents\Deloitte\Clients\NTL\N5%20NOC%20Consolidation\Project%20Management\Reporting\Project%20Workbook\Workbook200611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fice.bt.com/TEMP%20/Reporting%20DataSheet%200203%20P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bt.com/Documents%20and%20Settings/Administrator/Local%20Settings/Temporary%20Internet%20Files/OLK8/Reporting%20DataSheet%200203%20P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COBRA\Reporting%20(Cleo's%20Team)\REPORTS\YEAR%200001\IA&amp;DS%20-%20DataPack%20PERIOD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bt.com/Documents%20and%20Settings/802301763/Local%20Settings/Temporary%20Internet%20Files/OLK30B/cps/CPS_DB_Wk%202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windows\TEMP\Campaign%20'99_'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fice.bt.com/Documents%20and%20Settings/Administrator/Local%20Settings/Temporary%20Internet%20Files/OLK8/Reporting%20DataSheet%200203%20P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seme.accenture.com/Documents%20and%20Settings/david.mcdonald/Local%20Settings/Temporary%20Internet%20Files/OLK17/Deep%20Dive%20-%20Risks%20and%20Issues%20Log%20-%20280206%20-%20v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fice.bt.com/WINNT/Profiles/jonesd78/Temporary%20Internet%20Files/OLK5/Targets_Planning/00_01%20Files%20from%20December%2000/Inbound%20Monitoring/COT/COT.%20DRTV%20Monito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ervices.intralinks.com/Program%20Files/Internet/OLK56/NC001%20Project%20Status%20Report%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HO"/>
      <sheetName val="Q3 Costs"/>
      <sheetName val="Q2 Costs"/>
      <sheetName val="Q2 CC"/>
      <sheetName val="Q1 Matrix (Needs Updating)"/>
    </sheetNames>
    <sheetDataSet>
      <sheetData sheetId="0" refreshError="1">
        <row r="38">
          <cell r="L38" t="str">
            <v>2nd line bus</v>
          </cell>
          <cell r="M38">
            <v>0</v>
          </cell>
        </row>
        <row r="39">
          <cell r="L39" t="str">
            <v>2nd line res</v>
          </cell>
          <cell r="M39">
            <v>25</v>
          </cell>
        </row>
        <row r="40">
          <cell r="L40" t="str">
            <v>acquis</v>
          </cell>
          <cell r="M40">
            <v>20</v>
          </cell>
        </row>
        <row r="41">
          <cell r="L41" t="str">
            <v>bus adv</v>
          </cell>
          <cell r="M41">
            <v>200</v>
          </cell>
        </row>
        <row r="42">
          <cell r="L42" t="str">
            <v>call sign switch</v>
          </cell>
          <cell r="M42">
            <v>100</v>
          </cell>
        </row>
        <row r="43">
          <cell r="L43" t="str">
            <v>highway bus</v>
          </cell>
          <cell r="M43">
            <v>0</v>
          </cell>
        </row>
        <row r="44">
          <cell r="L44" t="str">
            <v>highway res</v>
          </cell>
          <cell r="M44">
            <v>25</v>
          </cell>
        </row>
        <row r="45">
          <cell r="L45" t="str">
            <v>nat w/end</v>
          </cell>
          <cell r="M45">
            <v>100</v>
          </cell>
        </row>
        <row r="46">
          <cell r="L46" t="str">
            <v>b zero</v>
          </cell>
          <cell r="M46">
            <v>30</v>
          </cell>
        </row>
        <row r="47">
          <cell r="L47" t="str">
            <v>service</v>
          </cell>
          <cell r="M47">
            <v>200</v>
          </cell>
        </row>
        <row r="103">
          <cell r="M103">
            <v>45</v>
          </cell>
        </row>
      </sheetData>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Actions"/>
      <sheetName val="Weekly Summary"/>
      <sheetName val="Board Actions"/>
      <sheetName val="Board Mtg Summary"/>
      <sheetName val="Risk Register"/>
      <sheetName val="Issues log"/>
      <sheetName val="Change log"/>
      <sheetName val="Decision log"/>
      <sheetName val="Lessons Learned Log"/>
      <sheetName val="Defects and Off-spec Log"/>
      <sheetName val="Instructions"/>
      <sheetName val="Programme_and_project_log_templ"/>
    </sheetNames>
    <sheetDataSet>
      <sheetData sheetId="0"/>
      <sheetData sheetId="1"/>
      <sheetData sheetId="2"/>
      <sheetData sheetId="3"/>
      <sheetData sheetId="4"/>
      <sheetData sheetId="5">
        <row r="8">
          <cell r="Q8" t="str">
            <v>Current most likely financial impact</v>
          </cell>
          <cell r="AJ8" t="str">
            <v>Financial impact * probability</v>
          </cell>
        </row>
        <row r="9">
          <cell r="Q9">
            <v>0</v>
          </cell>
          <cell r="AJ9">
            <v>0</v>
          </cell>
        </row>
        <row r="10">
          <cell r="Q10">
            <v>0</v>
          </cell>
          <cell r="AJ10">
            <v>0</v>
          </cell>
        </row>
        <row r="11">
          <cell r="Q11">
            <v>0</v>
          </cell>
          <cell r="AJ11">
            <v>0</v>
          </cell>
        </row>
        <row r="12">
          <cell r="Q12">
            <v>0</v>
          </cell>
          <cell r="AJ12">
            <v>0</v>
          </cell>
        </row>
        <row r="13">
          <cell r="Q13">
            <v>0</v>
          </cell>
          <cell r="AJ13">
            <v>0</v>
          </cell>
        </row>
        <row r="14">
          <cell r="Q14">
            <v>0</v>
          </cell>
          <cell r="AJ14">
            <v>0</v>
          </cell>
        </row>
        <row r="15">
          <cell r="Q15">
            <v>0</v>
          </cell>
          <cell r="AJ15">
            <v>0</v>
          </cell>
        </row>
        <row r="16">
          <cell r="Q16">
            <v>0</v>
          </cell>
          <cell r="AJ16">
            <v>0</v>
          </cell>
        </row>
        <row r="17">
          <cell r="Q17">
            <v>0</v>
          </cell>
          <cell r="AJ17">
            <v>0</v>
          </cell>
        </row>
        <row r="18">
          <cell r="Q18">
            <v>0</v>
          </cell>
          <cell r="AJ18">
            <v>0</v>
          </cell>
        </row>
        <row r="19">
          <cell r="Q19">
            <v>0</v>
          </cell>
          <cell r="AJ19">
            <v>0</v>
          </cell>
        </row>
        <row r="20">
          <cell r="Q20">
            <v>0</v>
          </cell>
          <cell r="AJ20">
            <v>0</v>
          </cell>
        </row>
        <row r="21">
          <cell r="Q21">
            <v>0</v>
          </cell>
          <cell r="AJ21">
            <v>0</v>
          </cell>
        </row>
        <row r="22">
          <cell r="Q22">
            <v>0</v>
          </cell>
          <cell r="AJ22">
            <v>0</v>
          </cell>
        </row>
        <row r="23">
          <cell r="Q23">
            <v>0</v>
          </cell>
          <cell r="AJ23">
            <v>0</v>
          </cell>
        </row>
        <row r="24">
          <cell r="Q24">
            <v>0</v>
          </cell>
          <cell r="AJ24">
            <v>0</v>
          </cell>
        </row>
        <row r="25">
          <cell r="Q25">
            <v>0</v>
          </cell>
          <cell r="AJ25">
            <v>0</v>
          </cell>
        </row>
        <row r="26">
          <cell r="Q26">
            <v>0</v>
          </cell>
          <cell r="AJ26">
            <v>0</v>
          </cell>
        </row>
        <row r="27">
          <cell r="Q27">
            <v>0</v>
          </cell>
          <cell r="AJ27">
            <v>0</v>
          </cell>
        </row>
        <row r="28">
          <cell r="Q28">
            <v>0</v>
          </cell>
          <cell r="AJ28">
            <v>0</v>
          </cell>
        </row>
        <row r="29">
          <cell r="Q29">
            <v>0</v>
          </cell>
          <cell r="AJ29">
            <v>0</v>
          </cell>
        </row>
        <row r="30">
          <cell r="Q30">
            <v>0</v>
          </cell>
          <cell r="AJ30">
            <v>0</v>
          </cell>
        </row>
        <row r="31">
          <cell r="Q31">
            <v>0</v>
          </cell>
          <cell r="AJ31">
            <v>0</v>
          </cell>
        </row>
        <row r="32">
          <cell r="Q32">
            <v>0</v>
          </cell>
          <cell r="AJ32">
            <v>0</v>
          </cell>
        </row>
        <row r="33">
          <cell r="Q33">
            <v>0</v>
          </cell>
          <cell r="AJ33">
            <v>0</v>
          </cell>
        </row>
        <row r="34">
          <cell r="Q34">
            <v>0</v>
          </cell>
          <cell r="AJ34">
            <v>0</v>
          </cell>
        </row>
        <row r="35">
          <cell r="Q35">
            <v>0</v>
          </cell>
          <cell r="AJ35">
            <v>0</v>
          </cell>
        </row>
        <row r="36">
          <cell r="Q36">
            <v>0</v>
          </cell>
          <cell r="AJ36">
            <v>0</v>
          </cell>
        </row>
        <row r="37">
          <cell r="Q37">
            <v>0</v>
          </cell>
          <cell r="AJ37">
            <v>0</v>
          </cell>
        </row>
        <row r="38">
          <cell r="Q38">
            <v>0</v>
          </cell>
          <cell r="AJ38">
            <v>0</v>
          </cell>
        </row>
        <row r="39">
          <cell r="Q39">
            <v>0</v>
          </cell>
          <cell r="AJ39">
            <v>0</v>
          </cell>
        </row>
        <row r="40">
          <cell r="Q40">
            <v>0</v>
          </cell>
          <cell r="AJ40">
            <v>0</v>
          </cell>
        </row>
        <row r="41">
          <cell r="Q41">
            <v>0</v>
          </cell>
          <cell r="AJ41">
            <v>0</v>
          </cell>
        </row>
        <row r="42">
          <cell r="Q42">
            <v>0</v>
          </cell>
          <cell r="AJ42">
            <v>0</v>
          </cell>
        </row>
        <row r="43">
          <cell r="Q43">
            <v>0</v>
          </cell>
          <cell r="AJ43">
            <v>0</v>
          </cell>
        </row>
        <row r="44">
          <cell r="Q44">
            <v>0</v>
          </cell>
          <cell r="AJ44">
            <v>0</v>
          </cell>
        </row>
        <row r="45">
          <cell r="Q45">
            <v>0</v>
          </cell>
          <cell r="AJ45">
            <v>0</v>
          </cell>
        </row>
        <row r="46">
          <cell r="Q46">
            <v>0</v>
          </cell>
          <cell r="AJ46">
            <v>0</v>
          </cell>
        </row>
        <row r="47">
          <cell r="Q47">
            <v>0</v>
          </cell>
          <cell r="AJ47">
            <v>0</v>
          </cell>
        </row>
        <row r="48">
          <cell r="Q48">
            <v>0</v>
          </cell>
          <cell r="AJ48">
            <v>0</v>
          </cell>
        </row>
      </sheetData>
      <sheetData sheetId="6"/>
      <sheetData sheetId="7"/>
      <sheetData sheetId="8"/>
      <sheetData sheetId="9"/>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plit"/>
      <sheetName val="Product Costs"/>
    </sheetNames>
    <sheetDataSet>
      <sheetData sheetId="0" refreshError="1">
        <row r="7">
          <cell r="C7">
            <v>0.84919702311006662</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 Control"/>
      <sheetName val="Risks"/>
      <sheetName val="Issues"/>
      <sheetName val="Actions"/>
      <sheetName val="Milestones"/>
      <sheetName val="Change Request"/>
      <sheetName val="Escalations"/>
      <sheetName val="Dependencies"/>
      <sheetName val="Deliverables"/>
      <sheetName val="Team Tracker"/>
      <sheetName val="Assumptions"/>
      <sheetName val="Decisions"/>
      <sheetName val="Documents"/>
      <sheetName val="Lessons Learnt"/>
      <sheetName val="Help M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Co Tot Calls Data Sheet"/>
      <sheetName val="ProductCo Tot Calls Output"/>
      <sheetName val="Consumer Calls Output"/>
      <sheetName val="SME Calls Output"/>
      <sheetName val="MB Calls Output"/>
      <sheetName val="Non Retail Calls Output"/>
      <sheetName val="CALLS Charts"/>
      <sheetName val="Consumer Calls Data Sheet"/>
      <sheetName val="Non Retail Calls Data Sheet"/>
      <sheetName val="SME Calls Data Sheet"/>
      <sheetName val="MB Calls Data Sheet"/>
      <sheetName val="Consumer Lines Data Sheet"/>
      <sheetName val="ProductCo Lines Data Sheet"/>
      <sheetName val="SME Lines Data Sheet"/>
      <sheetName val="MB Lines Data Sheet"/>
      <sheetName val="Non Retail Lines Data Sheet"/>
      <sheetName val="Consumer Lines Output"/>
      <sheetName val="SME Lines Output"/>
      <sheetName val="MB Lines Output"/>
      <sheetName val="Non Retail Lines Output"/>
      <sheetName val="ProductCo Lines Output"/>
      <sheetName val="PUC's"/>
      <sheetName val="Data Sheets"/>
      <sheetName val="Reporting DataSheet 0203 P1"/>
      <sheetName val="#REF"/>
    </sheetNames>
    <sheetDataSet>
      <sheetData sheetId="0" refreshError="1"/>
      <sheetData sheetId="1" refreshError="1">
        <row r="1">
          <cell r="AC1" t="str">
            <v>National Calls</v>
          </cell>
        </row>
        <row r="2">
          <cell r="AC2">
            <v>1</v>
          </cell>
        </row>
        <row r="4">
          <cell r="AE4" t="str">
            <v>Full Year</v>
          </cell>
        </row>
        <row r="5">
          <cell r="AC5" t="str">
            <v>Yr on Yr Var Better / (Worse)</v>
          </cell>
          <cell r="AD5" t="str">
            <v>Yr on Yr Var % Better / (Worse)</v>
          </cell>
          <cell r="AE5" t="str">
            <v>Forecast</v>
          </cell>
          <cell r="AF5" t="str">
            <v>FY F'Cast Var to Base QPB Better / (Worse)</v>
          </cell>
          <cell r="AG5" t="str">
            <v>Var % Better / (Worse)</v>
          </cell>
        </row>
        <row r="7">
          <cell r="AC7">
            <v>42.799999999999727</v>
          </cell>
          <cell r="AD7">
            <v>1.89707903018482E-2</v>
          </cell>
          <cell r="AE7">
            <v>4665.5999999999995</v>
          </cell>
          <cell r="AF7">
            <v>-23690.453641319367</v>
          </cell>
          <cell r="AG7">
            <v>-0.83546370524558944</v>
          </cell>
        </row>
        <row r="8">
          <cell r="AC8">
            <v>-4.6165599775426216</v>
          </cell>
          <cell r="AD8">
            <v>-5.7761165925907944E-2</v>
          </cell>
          <cell r="AE8">
            <v>154.45556473202294</v>
          </cell>
          <cell r="AF8">
            <v>-14.582018446950173</v>
          </cell>
          <cell r="AG8">
            <v>-8.6264948733389468E-2</v>
          </cell>
        </row>
        <row r="9">
          <cell r="AC9">
            <v>-0.2770885101573124</v>
          </cell>
          <cell r="AE9">
            <v>3.3105187914099572</v>
          </cell>
          <cell r="AF9">
            <v>2.714393585423402</v>
          </cell>
        </row>
        <row r="11">
          <cell r="AC11">
            <v>-0.60871656708179422</v>
          </cell>
          <cell r="AD11">
            <v>-0.12706787878954096</v>
          </cell>
          <cell r="AE11">
            <v>11.451656007401047</v>
          </cell>
          <cell r="AF11">
            <v>-0.72865600740104597</v>
          </cell>
          <cell r="AG11">
            <v>-5.9822441864834715E-2</v>
          </cell>
        </row>
        <row r="13">
          <cell r="AC13">
            <v>-5.2252765446244158</v>
          </cell>
          <cell r="AD13">
            <v>-6.9545639454706112E-2</v>
          </cell>
          <cell r="AE13">
            <v>143.00390872462188</v>
          </cell>
          <cell r="AF13">
            <v>-15.310674454351219</v>
          </cell>
          <cell r="AG13">
            <v>-9.6710449201275736E-2</v>
          </cell>
        </row>
        <row r="14">
          <cell r="AC14">
            <v>-0.28929650293226183</v>
          </cell>
          <cell r="AE14">
            <v>3.0650700601127809</v>
          </cell>
          <cell r="AF14">
            <v>2.5067604124392306</v>
          </cell>
        </row>
        <row r="16">
          <cell r="AC16">
            <v>0.942980033369615</v>
          </cell>
          <cell r="AD16">
            <v>4.6149857258827143E-2</v>
          </cell>
          <cell r="AE16">
            <v>39.450799275294059</v>
          </cell>
          <cell r="AF16">
            <v>201.51254122881744</v>
          </cell>
          <cell r="AG16">
            <v>-1.24343067524603</v>
          </cell>
        </row>
        <row r="18">
          <cell r="AC18">
            <v>-4.2822965112548008</v>
          </cell>
          <cell r="AD18">
            <v>-7.8284815815168357E-2</v>
          </cell>
          <cell r="AE18">
            <v>103.55310944932782</v>
          </cell>
          <cell r="AF18">
            <v>186.20186677446623</v>
          </cell>
          <cell r="AG18">
            <v>-2.2529300233995309</v>
          </cell>
        </row>
        <row r="19">
          <cell r="AC19">
            <v>-1.4907687063012154E-2</v>
          </cell>
          <cell r="AE19">
            <v>0.67043948613305204</v>
          </cell>
          <cell r="AF19">
            <v>1.1593766548432305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PR Actions"/>
      <sheetName val="PB Actions"/>
      <sheetName val="Risks &amp; Issues"/>
      <sheetName val="Milestones"/>
      <sheetName val="Deliverables"/>
      <sheetName val="CR"/>
      <sheetName val="Key"/>
    </sheetNames>
    <sheetDataSet>
      <sheetData sheetId="0">
        <row r="8">
          <cell r="A8">
            <v>38273</v>
          </cell>
        </row>
        <row r="25">
          <cell r="B25" t="str">
            <v>Microsoft</v>
          </cell>
        </row>
      </sheetData>
      <sheetData sheetId="1"/>
      <sheetData sheetId="2"/>
      <sheetData sheetId="3"/>
      <sheetData sheetId="4"/>
      <sheetData sheetId="5"/>
      <sheetData sheetId="6"/>
      <sheetData sheetId="7">
        <row r="8">
          <cell r="C8" t="str">
            <v>R</v>
          </cell>
        </row>
        <row r="9">
          <cell r="C9" t="str">
            <v>A</v>
          </cell>
        </row>
        <row r="10">
          <cell r="C10" t="str">
            <v>G</v>
          </cell>
        </row>
        <row r="11">
          <cell r="C11" t="str">
            <v>C</v>
          </cell>
        </row>
        <row r="12">
          <cell r="C12" t="str">
            <v>H</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Control"/>
      <sheetName val="Benefits"/>
      <sheetName val="Financials"/>
      <sheetName val="Deliverables"/>
      <sheetName val="Resources"/>
      <sheetName val="Risks"/>
      <sheetName val="Issues"/>
      <sheetName val="Dependencies"/>
      <sheetName val="Assumptions"/>
      <sheetName val="Change Request"/>
      <sheetName val="Actions_SteeringGroup"/>
      <sheetName val="Actions_ProjectTeam"/>
      <sheetName val="Documents"/>
      <sheetName val="Lessons Learned"/>
      <sheetName val="Decisions"/>
      <sheetName val="Team Tracker"/>
      <sheetName val="Report"/>
      <sheetName val="Key Milestones"/>
      <sheetName val="Fin Summary"/>
      <sheetName val="Orig. Plan"/>
      <sheetName val="Outlook"/>
      <sheetName val="Actu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9">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row>
        <row r="30">
          <cell r="O30">
            <v>8</v>
          </cell>
          <cell r="P30">
            <v>8</v>
          </cell>
          <cell r="Q30">
            <v>8</v>
          </cell>
          <cell r="R30">
            <v>8</v>
          </cell>
          <cell r="S30">
            <v>8</v>
          </cell>
          <cell r="T30">
            <v>8</v>
          </cell>
          <cell r="U30">
            <v>8</v>
          </cell>
          <cell r="V30">
            <v>8</v>
          </cell>
          <cell r="W30">
            <v>8</v>
          </cell>
          <cell r="X30">
            <v>8</v>
          </cell>
          <cell r="Y30">
            <v>8</v>
          </cell>
          <cell r="Z30">
            <v>8</v>
          </cell>
          <cell r="AA30">
            <v>8</v>
          </cell>
          <cell r="AB30">
            <v>8</v>
          </cell>
          <cell r="AC30">
            <v>8</v>
          </cell>
          <cell r="AD30">
            <v>8</v>
          </cell>
          <cell r="AE30">
            <v>8</v>
          </cell>
          <cell r="AF30">
            <v>8</v>
          </cell>
          <cell r="AG30">
            <v>8</v>
          </cell>
          <cell r="AH30">
            <v>8</v>
          </cell>
          <cell r="AI30">
            <v>8</v>
          </cell>
          <cell r="AJ30">
            <v>8</v>
          </cell>
          <cell r="AK30">
            <v>8</v>
          </cell>
          <cell r="AL30">
            <v>8</v>
          </cell>
          <cell r="AM30">
            <v>8</v>
          </cell>
          <cell r="AN30">
            <v>8</v>
          </cell>
          <cell r="AO30">
            <v>8</v>
          </cell>
          <cell r="AP30">
            <v>8</v>
          </cell>
          <cell r="AQ30">
            <v>8</v>
          </cell>
          <cell r="AR30">
            <v>8</v>
          </cell>
          <cell r="AS30">
            <v>8</v>
          </cell>
          <cell r="AT30">
            <v>8</v>
          </cell>
          <cell r="AU30">
            <v>8</v>
          </cell>
          <cell r="AV30">
            <v>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Co Tot Calls Data Sheet"/>
      <sheetName val="ProductCo Tot Calls Output"/>
      <sheetName val="Consumer Calls Output"/>
      <sheetName val="SME Calls Output"/>
      <sheetName val="MB Calls Output"/>
      <sheetName val="Non Retail Calls Output"/>
      <sheetName val="CALLS Charts"/>
      <sheetName val="Consumer Calls Data Sheet"/>
      <sheetName val="Non Retail Calls Data Sheet"/>
      <sheetName val="SME Calls Data Sheet"/>
      <sheetName val="MB Calls Data Sheet"/>
      <sheetName val="Consumer Lines Data Sheet"/>
      <sheetName val="ProductCo Lines Data Sheet"/>
      <sheetName val="SME Lines Data Sheet"/>
      <sheetName val="MB Lines Data Sheet"/>
      <sheetName val="Non Retail Lines Data Sheet"/>
      <sheetName val="Consumer Lines Output"/>
      <sheetName val="SME Lines Output"/>
      <sheetName val="MB Lines Output"/>
      <sheetName val="Non Retail Lines Output"/>
      <sheetName val="ProductCo Lines Output"/>
      <sheetName val="PUC's"/>
      <sheetName val="Data She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ProductCo Lines Total Gross Margin</v>
          </cell>
        </row>
        <row r="2">
          <cell r="F2" t="str">
            <v>Cum To Period</v>
          </cell>
          <cell r="G2">
            <v>4</v>
          </cell>
        </row>
        <row r="4">
          <cell r="C4" t="str">
            <v>Current YTD Cum</v>
          </cell>
          <cell r="F4" t="str">
            <v>Prior Year YTD</v>
          </cell>
          <cell r="I4" t="str">
            <v>Full Year</v>
          </cell>
        </row>
        <row r="5">
          <cell r="B5" t="str">
            <v>Lines</v>
          </cell>
          <cell r="C5" t="str">
            <v>YTD Act</v>
          </cell>
          <cell r="D5" t="str">
            <v>YTD Var to Stretch QPB Better / (Worse)</v>
          </cell>
          <cell r="E5" t="str">
            <v>Var % Better / (Worse)</v>
          </cell>
          <cell r="F5" t="str">
            <v>Act</v>
          </cell>
          <cell r="G5" t="str">
            <v>Yr on Yr Var Better / (Worse)</v>
          </cell>
          <cell r="H5" t="str">
            <v>Yr on Yr Var % Better / (Worse)</v>
          </cell>
          <cell r="I5" t="str">
            <v>Forecast</v>
          </cell>
          <cell r="J5" t="str">
            <v>FY F'Cast Var to Stretch QPB Better / (Worse)</v>
          </cell>
          <cell r="K5" t="str">
            <v>Var % Better / (Worse)</v>
          </cell>
        </row>
        <row r="7">
          <cell r="B7" t="str">
            <v>Connections</v>
          </cell>
        </row>
        <row r="8">
          <cell r="B8" t="str">
            <v>Channels Supplied K</v>
          </cell>
          <cell r="C8">
            <v>1088.2703800756979</v>
          </cell>
          <cell r="D8">
            <v>-120.73196795147487</v>
          </cell>
          <cell r="E8">
            <v>-9.9860821733293595E-2</v>
          </cell>
          <cell r="F8">
            <v>1250.6297766256207</v>
          </cell>
          <cell r="G8">
            <v>-162.35939654992285</v>
          </cell>
          <cell r="H8">
            <v>-0.12982211009559672</v>
          </cell>
          <cell r="I8">
            <v>1401.9018306350013</v>
          </cell>
          <cell r="J8">
            <v>-2216.1504742843722</v>
          </cell>
          <cell r="K8">
            <v>-0.61252582536497024</v>
          </cell>
        </row>
        <row r="9">
          <cell r="B9" t="str">
            <v>Gross Revenue £m</v>
          </cell>
          <cell r="C9">
            <v>62.954860000000004</v>
          </cell>
          <cell r="D9">
            <v>-8.2789999999999893</v>
          </cell>
          <cell r="E9">
            <v>-0.11622281875501328</v>
          </cell>
          <cell r="F9">
            <v>59.381189999999997</v>
          </cell>
          <cell r="G9">
            <v>3.573670000000007</v>
          </cell>
          <cell r="H9">
            <v>6.0181852199324523E-2</v>
          </cell>
          <cell r="I9">
            <v>62.954860000000004</v>
          </cell>
          <cell r="J9">
            <v>-8.2789999999999893</v>
          </cell>
          <cell r="K9">
            <v>-0.11622281875501328</v>
          </cell>
        </row>
        <row r="11">
          <cell r="B11" t="str">
            <v>Total PUC's</v>
          </cell>
          <cell r="C11">
            <v>129.684</v>
          </cell>
          <cell r="D11">
            <v>6.4420977247690701</v>
          </cell>
          <cell r="E11">
            <v>4.7324486872416138E-2</v>
          </cell>
          <cell r="F11">
            <v>149.999</v>
          </cell>
          <cell r="G11">
            <v>20.314999999999998</v>
          </cell>
          <cell r="H11">
            <v>0.13543423622824152</v>
          </cell>
          <cell r="I11">
            <v>129.684</v>
          </cell>
          <cell r="J11">
            <v>291.84659844595399</v>
          </cell>
          <cell r="K11">
            <v>0.69234973575322256</v>
          </cell>
        </row>
        <row r="13">
          <cell r="B13" t="str">
            <v>Gross Margin</v>
          </cell>
          <cell r="C13">
            <v>-66.729140000000001</v>
          </cell>
          <cell r="D13">
            <v>-1.8369022752309192</v>
          </cell>
          <cell r="E13">
            <v>-2.8306964586764155E-2</v>
          </cell>
          <cell r="F13">
            <v>-90.617809999999992</v>
          </cell>
          <cell r="G13">
            <v>23.888670000000005</v>
          </cell>
          <cell r="H13">
            <v>0.26362003230932207</v>
          </cell>
          <cell r="I13">
            <v>-66.729140000000001</v>
          </cell>
          <cell r="J13">
            <v>283.56759844595399</v>
          </cell>
          <cell r="K13">
            <v>0.80950681900141241</v>
          </cell>
        </row>
        <row r="14">
          <cell r="B14" t="str">
            <v>Gross Margin %</v>
          </cell>
          <cell r="C14">
            <v>-1.0599521625494839</v>
          </cell>
          <cell r="D14">
            <v>-0.14897755405895585</v>
          </cell>
          <cell r="F14">
            <v>-1.5260356015095016</v>
          </cell>
          <cell r="G14">
            <v>0.46608343896001769</v>
          </cell>
          <cell r="I14">
            <v>-1.0599521625494839</v>
          </cell>
          <cell r="J14">
            <v>3.857607245939036</v>
          </cell>
        </row>
        <row r="16">
          <cell r="B16" t="str">
            <v>ARPU £ Per Channel</v>
          </cell>
          <cell r="C16">
            <v>57.848546788180514</v>
          </cell>
          <cell r="D16">
            <v>-1.0709913882655897</v>
          </cell>
          <cell r="F16">
            <v>47.481030045693458</v>
          </cell>
          <cell r="G16">
            <v>10.367516742487055</v>
          </cell>
          <cell r="I16">
            <v>44.906753543138009</v>
          </cell>
          <cell r="J16">
            <v>25.218298541217468</v>
          </cell>
        </row>
        <row r="17">
          <cell r="B17" t="str">
            <v>AMPU £ Per Channel</v>
          </cell>
          <cell r="C17">
            <v>-61.316692268476935</v>
          </cell>
          <cell r="D17">
            <v>-7.642489045746224</v>
          </cell>
          <cell r="F17">
            <v>-72.457742246070538</v>
          </cell>
          <cell r="G17">
            <v>11.141049977593603</v>
          </cell>
          <cell r="I17">
            <v>-47.599010531125828</v>
          </cell>
          <cell r="J17">
            <v>49.220136602171422</v>
          </cell>
        </row>
        <row r="18">
          <cell r="B18" t="str">
            <v>Rentals</v>
          </cell>
        </row>
        <row r="19">
          <cell r="B19" t="str">
            <v>Channels RSS K</v>
          </cell>
          <cell r="C19">
            <v>28162.34</v>
          </cell>
          <cell r="D19">
            <v>121.65018672245787</v>
          </cell>
          <cell r="E19">
            <v>4.3383450097884291E-3</v>
          </cell>
          <cell r="F19">
            <v>28071.390000000003</v>
          </cell>
          <cell r="G19">
            <v>90.94999999999709</v>
          </cell>
          <cell r="H19">
            <v>3.2399535612592421E-3</v>
          </cell>
          <cell r="I19">
            <v>0</v>
          </cell>
          <cell r="J19">
            <v>-27655.509755550633</v>
          </cell>
          <cell r="K19">
            <v>-1</v>
          </cell>
        </row>
        <row r="20">
          <cell r="B20" t="str">
            <v>Gross Revenue £m</v>
          </cell>
          <cell r="C20">
            <v>1215.5230100000003</v>
          </cell>
          <cell r="D20">
            <v>-6.1181499999997868</v>
          </cell>
          <cell r="E20">
            <v>-5.0081400335265274E-3</v>
          </cell>
          <cell r="F20">
            <v>1165.7650800000001</v>
          </cell>
          <cell r="G20">
            <v>49.757930000000215</v>
          </cell>
          <cell r="H20">
            <v>4.2682638941286703E-2</v>
          </cell>
          <cell r="I20">
            <v>1215.5230100000003</v>
          </cell>
          <cell r="J20">
            <v>-6.1181499999997868</v>
          </cell>
          <cell r="K20">
            <v>-5.0081400335265274E-3</v>
          </cell>
        </row>
        <row r="22">
          <cell r="B22" t="str">
            <v>Total PUC's</v>
          </cell>
          <cell r="C22">
            <v>992.9197587447884</v>
          </cell>
          <cell r="D22">
            <v>-2.0939350337348515</v>
          </cell>
          <cell r="E22">
            <v>-2.1044283579487433E-3</v>
          </cell>
          <cell r="F22">
            <v>1010.2545692572528</v>
          </cell>
          <cell r="G22">
            <v>17.334810512464401</v>
          </cell>
          <cell r="H22">
            <v>1.7158853857210554E-2</v>
          </cell>
          <cell r="I22">
            <v>992.9197587447884</v>
          </cell>
          <cell r="J22">
            <v>1988.6917659925348</v>
          </cell>
          <cell r="K22">
            <v>-1.9971356410079839</v>
          </cell>
        </row>
        <row r="24">
          <cell r="B24" t="str">
            <v>Gross Margin</v>
          </cell>
          <cell r="C24">
            <v>222.60325125521194</v>
          </cell>
          <cell r="D24">
            <v>-8.2120850337346383</v>
          </cell>
          <cell r="E24">
            <v>3.5578593544816822E-2</v>
          </cell>
          <cell r="F24">
            <v>155.51051074274733</v>
          </cell>
          <cell r="G24">
            <v>67.092740512464616</v>
          </cell>
          <cell r="H24">
            <v>-0.43143540711182232</v>
          </cell>
          <cell r="I24">
            <v>222.60325125521194</v>
          </cell>
          <cell r="J24">
            <v>1982.573615992535</v>
          </cell>
          <cell r="K24">
            <v>1.1264812497501546</v>
          </cell>
        </row>
        <row r="25">
          <cell r="B25" t="str">
            <v>Gross Margin %</v>
          </cell>
          <cell r="C25">
            <v>0.18313372056627039</v>
          </cell>
          <cell r="D25">
            <v>-5.8050151660346272E-3</v>
          </cell>
          <cell r="F25">
            <v>0.13339781179819463</v>
          </cell>
          <cell r="G25">
            <v>4.9735908768075765E-2</v>
          </cell>
          <cell r="I25">
            <v>0.18313372056627039</v>
          </cell>
          <cell r="J25">
            <v>1.6237943845679015</v>
          </cell>
        </row>
        <row r="27">
          <cell r="B27" t="str">
            <v>ARPU £ Per Chan Per Year</v>
          </cell>
          <cell r="C27">
            <v>129.47129976259166</v>
          </cell>
          <cell r="D27">
            <v>-0.97858666798859417</v>
          </cell>
          <cell r="F27">
            <v>124.73820461004291</v>
          </cell>
          <cell r="G27">
            <v>4.7330951525487421</v>
          </cell>
          <cell r="I27">
            <v>103.5781932704805</v>
          </cell>
          <cell r="J27">
            <v>59.845243382442746</v>
          </cell>
        </row>
        <row r="28">
          <cell r="B28" t="str">
            <v>AMPU £ Per Chan Per Year</v>
          </cell>
          <cell r="C28">
            <v>23.710560832074293</v>
          </cell>
          <cell r="D28">
            <v>-0.93647578654231367</v>
          </cell>
          <cell r="F28">
            <v>16.639803542615201</v>
          </cell>
          <cell r="G28">
            <v>7.0707572894590918</v>
          </cell>
          <cell r="I28">
            <v>18.968659903155327</v>
          </cell>
          <cell r="J28">
            <v>81.973000527605848</v>
          </cell>
        </row>
      </sheetData>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Co Tot Calls Data Sheet"/>
      <sheetName val="ProductCo Tot Calls Output"/>
      <sheetName val="Consumer Calls Output"/>
      <sheetName val="SME Calls Output"/>
      <sheetName val="MB Calls Output"/>
      <sheetName val="Non Retail Calls Output"/>
      <sheetName val="CALLS Charts"/>
      <sheetName val="Consumer Calls Data Sheet"/>
      <sheetName val="Non Retail Calls Data Sheet"/>
      <sheetName val="SME Calls Data Sheet"/>
      <sheetName val="MB Calls Data Sheet"/>
      <sheetName val="Consumer Lines Data Sheet"/>
      <sheetName val="ProductCo Lines Data Sheet"/>
      <sheetName val="SME Lines Data Sheet"/>
      <sheetName val="MB Lines Data Sheet"/>
      <sheetName val="Non Retail Lines Data Sheet"/>
      <sheetName val="Consumer Lines Output"/>
      <sheetName val="SME Lines Output"/>
      <sheetName val="MB Lines Output"/>
      <sheetName val="Non Retail Lines Output"/>
      <sheetName val="ProductCo Lines Output"/>
      <sheetName val="PUC's"/>
      <sheetName val="Data She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ProductCo Lines Total Gross Margin</v>
          </cell>
        </row>
        <row r="2">
          <cell r="F2" t="str">
            <v>Cum To Period</v>
          </cell>
          <cell r="G2">
            <v>4</v>
          </cell>
        </row>
        <row r="4">
          <cell r="C4" t="str">
            <v>Current YTD Cum</v>
          </cell>
          <cell r="F4" t="str">
            <v>Prior Year YTD</v>
          </cell>
          <cell r="I4" t="str">
            <v>Full Year</v>
          </cell>
        </row>
        <row r="5">
          <cell r="B5" t="str">
            <v>Lines</v>
          </cell>
          <cell r="C5" t="str">
            <v>YTD Act</v>
          </cell>
          <cell r="D5" t="str">
            <v>YTD Var to Stretch QPB Better / (Worse)</v>
          </cell>
          <cell r="E5" t="str">
            <v>Var % Better / (Worse)</v>
          </cell>
          <cell r="F5" t="str">
            <v>Act</v>
          </cell>
          <cell r="G5" t="str">
            <v>Yr on Yr Var Better / (Worse)</v>
          </cell>
          <cell r="H5" t="str">
            <v>Yr on Yr Var % Better / (Worse)</v>
          </cell>
          <cell r="I5" t="str">
            <v>Forecast</v>
          </cell>
          <cell r="J5" t="str">
            <v>FY F'Cast Var to Stretch QPB Better / (Worse)</v>
          </cell>
          <cell r="K5" t="str">
            <v>Var % Better / (Worse)</v>
          </cell>
        </row>
        <row r="7">
          <cell r="B7" t="str">
            <v>Connections</v>
          </cell>
        </row>
        <row r="8">
          <cell r="B8" t="str">
            <v>Channels Supplied K</v>
          </cell>
          <cell r="C8">
            <v>1088.2703800756979</v>
          </cell>
          <cell r="D8">
            <v>-120.73196795147487</v>
          </cell>
          <cell r="E8">
            <v>-9.9860821733293595E-2</v>
          </cell>
          <cell r="F8">
            <v>1250.6297766256207</v>
          </cell>
          <cell r="G8">
            <v>-162.35939654992285</v>
          </cell>
          <cell r="H8">
            <v>-0.12982211009559672</v>
          </cell>
          <cell r="I8">
            <v>1401.9018306350013</v>
          </cell>
          <cell r="J8">
            <v>-2216.1504742843722</v>
          </cell>
          <cell r="K8">
            <v>-0.61252582536497024</v>
          </cell>
        </row>
        <row r="9">
          <cell r="B9" t="str">
            <v>Gross Revenue £m</v>
          </cell>
          <cell r="C9">
            <v>62.954860000000004</v>
          </cell>
          <cell r="D9">
            <v>-8.2789999999999893</v>
          </cell>
          <cell r="E9">
            <v>-0.11622281875501328</v>
          </cell>
          <cell r="F9">
            <v>59.381189999999997</v>
          </cell>
          <cell r="G9">
            <v>3.573670000000007</v>
          </cell>
          <cell r="H9">
            <v>6.0181852199324523E-2</v>
          </cell>
          <cell r="I9">
            <v>62.954860000000004</v>
          </cell>
          <cell r="J9">
            <v>-8.2789999999999893</v>
          </cell>
          <cell r="K9">
            <v>-0.11622281875501328</v>
          </cell>
        </row>
        <row r="11">
          <cell r="B11" t="str">
            <v>Total PUC's</v>
          </cell>
          <cell r="C11">
            <v>129.684</v>
          </cell>
          <cell r="D11">
            <v>6.4420977247690701</v>
          </cell>
          <cell r="E11">
            <v>4.7324486872416138E-2</v>
          </cell>
          <cell r="F11">
            <v>149.999</v>
          </cell>
          <cell r="G11">
            <v>20.314999999999998</v>
          </cell>
          <cell r="H11">
            <v>0.13543423622824152</v>
          </cell>
          <cell r="I11">
            <v>129.684</v>
          </cell>
          <cell r="J11">
            <v>291.84659844595399</v>
          </cell>
          <cell r="K11">
            <v>0.69234973575322256</v>
          </cell>
        </row>
        <row r="13">
          <cell r="B13" t="str">
            <v>Gross Margin</v>
          </cell>
          <cell r="C13">
            <v>-66.729140000000001</v>
          </cell>
          <cell r="D13">
            <v>-1.8369022752309192</v>
          </cell>
          <cell r="E13">
            <v>-2.8306964586764155E-2</v>
          </cell>
          <cell r="F13">
            <v>-90.617809999999992</v>
          </cell>
          <cell r="G13">
            <v>23.888670000000005</v>
          </cell>
          <cell r="H13">
            <v>0.26362003230932207</v>
          </cell>
          <cell r="I13">
            <v>-66.729140000000001</v>
          </cell>
          <cell r="J13">
            <v>283.56759844595399</v>
          </cell>
          <cell r="K13">
            <v>0.80950681900141241</v>
          </cell>
        </row>
        <row r="14">
          <cell r="B14" t="str">
            <v>Gross Margin %</v>
          </cell>
          <cell r="C14">
            <v>-1.0599521625494839</v>
          </cell>
          <cell r="D14">
            <v>-0.14897755405895585</v>
          </cell>
          <cell r="F14">
            <v>-1.5260356015095016</v>
          </cell>
          <cell r="G14">
            <v>0.46608343896001769</v>
          </cell>
          <cell r="I14">
            <v>-1.0599521625494839</v>
          </cell>
          <cell r="J14">
            <v>3.857607245939036</v>
          </cell>
        </row>
        <row r="16">
          <cell r="B16" t="str">
            <v>ARPU £ Per Channel</v>
          </cell>
          <cell r="C16">
            <v>57.848546788180514</v>
          </cell>
          <cell r="D16">
            <v>-1.0709913882655897</v>
          </cell>
          <cell r="F16">
            <v>47.481030045693458</v>
          </cell>
          <cell r="G16">
            <v>10.367516742487055</v>
          </cell>
          <cell r="I16">
            <v>44.906753543138009</v>
          </cell>
          <cell r="J16">
            <v>25.218298541217468</v>
          </cell>
        </row>
        <row r="17">
          <cell r="B17" t="str">
            <v>AMPU £ Per Channel</v>
          </cell>
          <cell r="C17">
            <v>-61.316692268476935</v>
          </cell>
          <cell r="D17">
            <v>-7.642489045746224</v>
          </cell>
          <cell r="F17">
            <v>-72.457742246070538</v>
          </cell>
          <cell r="G17">
            <v>11.141049977593603</v>
          </cell>
          <cell r="I17">
            <v>-47.599010531125828</v>
          </cell>
          <cell r="J17">
            <v>49.220136602171422</v>
          </cell>
        </row>
        <row r="18">
          <cell r="B18" t="str">
            <v>Rentals</v>
          </cell>
        </row>
        <row r="19">
          <cell r="B19" t="str">
            <v>Channels RSS K</v>
          </cell>
          <cell r="C19">
            <v>28162.34</v>
          </cell>
          <cell r="D19">
            <v>121.65018672245787</v>
          </cell>
          <cell r="E19">
            <v>4.3383450097884291E-3</v>
          </cell>
          <cell r="F19">
            <v>28071.390000000003</v>
          </cell>
          <cell r="G19">
            <v>90.94999999999709</v>
          </cell>
          <cell r="H19">
            <v>3.2399535612592421E-3</v>
          </cell>
          <cell r="I19">
            <v>0</v>
          </cell>
          <cell r="J19">
            <v>-27655.509755550633</v>
          </cell>
          <cell r="K19">
            <v>-1</v>
          </cell>
        </row>
        <row r="20">
          <cell r="B20" t="str">
            <v>Gross Revenue £m</v>
          </cell>
          <cell r="C20">
            <v>1215.5230100000003</v>
          </cell>
          <cell r="D20">
            <v>-6.1181499999997868</v>
          </cell>
          <cell r="E20">
            <v>-5.0081400335265274E-3</v>
          </cell>
          <cell r="F20">
            <v>1165.7650800000001</v>
          </cell>
          <cell r="G20">
            <v>49.757930000000215</v>
          </cell>
          <cell r="H20">
            <v>4.2682638941286703E-2</v>
          </cell>
          <cell r="I20">
            <v>1215.5230100000003</v>
          </cell>
          <cell r="J20">
            <v>-6.1181499999997868</v>
          </cell>
          <cell r="K20">
            <v>-5.0081400335265274E-3</v>
          </cell>
        </row>
        <row r="22">
          <cell r="B22" t="str">
            <v>Total PUC's</v>
          </cell>
          <cell r="C22">
            <v>992.9197587447884</v>
          </cell>
          <cell r="D22">
            <v>-2.0939350337348515</v>
          </cell>
          <cell r="E22">
            <v>-2.1044283579487433E-3</v>
          </cell>
          <cell r="F22">
            <v>1010.2545692572528</v>
          </cell>
          <cell r="G22">
            <v>17.334810512464401</v>
          </cell>
          <cell r="H22">
            <v>1.7158853857210554E-2</v>
          </cell>
          <cell r="I22">
            <v>992.9197587447884</v>
          </cell>
          <cell r="J22">
            <v>1988.6917659925348</v>
          </cell>
          <cell r="K22">
            <v>-1.9971356410079839</v>
          </cell>
        </row>
        <row r="24">
          <cell r="B24" t="str">
            <v>Gross Margin</v>
          </cell>
          <cell r="C24">
            <v>222.60325125521194</v>
          </cell>
          <cell r="D24">
            <v>-8.2120850337346383</v>
          </cell>
          <cell r="E24">
            <v>3.5578593544816822E-2</v>
          </cell>
          <cell r="F24">
            <v>155.51051074274733</v>
          </cell>
          <cell r="G24">
            <v>67.092740512464616</v>
          </cell>
          <cell r="H24">
            <v>-0.43143540711182232</v>
          </cell>
          <cell r="I24">
            <v>222.60325125521194</v>
          </cell>
          <cell r="J24">
            <v>1982.573615992535</v>
          </cell>
          <cell r="K24">
            <v>1.1264812497501546</v>
          </cell>
        </row>
        <row r="25">
          <cell r="B25" t="str">
            <v>Gross Margin %</v>
          </cell>
          <cell r="C25">
            <v>0.18313372056627039</v>
          </cell>
          <cell r="D25">
            <v>-5.8050151660346272E-3</v>
          </cell>
          <cell r="F25">
            <v>0.13339781179819463</v>
          </cell>
          <cell r="G25">
            <v>4.9735908768075765E-2</v>
          </cell>
          <cell r="I25">
            <v>0.18313372056627039</v>
          </cell>
          <cell r="J25">
            <v>1.6237943845679015</v>
          </cell>
        </row>
        <row r="27">
          <cell r="B27" t="str">
            <v>ARPU £ Per Chan Per Year</v>
          </cell>
          <cell r="C27">
            <v>129.47129976259166</v>
          </cell>
          <cell r="D27">
            <v>-0.97858666798859417</v>
          </cell>
          <cell r="F27">
            <v>124.73820461004291</v>
          </cell>
          <cell r="G27">
            <v>4.7330951525487421</v>
          </cell>
          <cell r="I27">
            <v>103.5781932704805</v>
          </cell>
          <cell r="J27">
            <v>59.845243382442746</v>
          </cell>
        </row>
        <row r="28">
          <cell r="B28" t="str">
            <v>AMPU £ Per Chan Per Year</v>
          </cell>
          <cell r="C28">
            <v>23.710560832074293</v>
          </cell>
          <cell r="D28">
            <v>-0.93647578654231367</v>
          </cell>
          <cell r="F28">
            <v>16.639803542615201</v>
          </cell>
          <cell r="G28">
            <v>7.0707572894590918</v>
          </cell>
          <cell r="I28">
            <v>18.968659903155327</v>
          </cell>
          <cell r="J28">
            <v>81.973000527605848</v>
          </cell>
        </row>
      </sheetData>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SE"/>
      <sheetName val="PFM &amp; SS"/>
      <sheetName val="SALESDESK"/>
      <sheetName val="shn"/>
      <sheetName val="August 2000"/>
      <sheetName val="September 2000"/>
      <sheetName val="October 2000"/>
      <sheetName val="November 2000"/>
      <sheetName val="December 2000"/>
      <sheetName val="Graphical View"/>
      <sheetName val="monday"/>
      <sheetName val="tuesday"/>
      <sheetName val="wednesday"/>
      <sheetName val="thursday"/>
      <sheetName val="friday"/>
      <sheetName val="saturday"/>
      <sheetName val="sunday"/>
    </sheetNames>
    <sheetDataSet>
      <sheetData sheetId="0" refreshError="1">
        <row r="1">
          <cell r="A1" t="str">
            <v>Prod-set</v>
          </cell>
          <cell r="B1" t="str">
            <v>Product</v>
          </cell>
          <cell r="C1" t="str">
            <v>Measure</v>
          </cell>
          <cell r="D1" t="str">
            <v>Detail</v>
          </cell>
          <cell r="E1" t="str">
            <v>APR 99</v>
          </cell>
          <cell r="F1" t="str">
            <v>MAY 99</v>
          </cell>
          <cell r="G1" t="str">
            <v>JUN 99</v>
          </cell>
          <cell r="H1" t="str">
            <v>JUL 99</v>
          </cell>
          <cell r="I1" t="str">
            <v>AUG 99</v>
          </cell>
          <cell r="J1" t="str">
            <v>SEP 99</v>
          </cell>
          <cell r="K1" t="str">
            <v>OCT 99</v>
          </cell>
          <cell r="L1" t="str">
            <v>NOV 99</v>
          </cell>
          <cell r="M1" t="str">
            <v>DEC 99</v>
          </cell>
          <cell r="N1" t="str">
            <v>JAN 00</v>
          </cell>
          <cell r="O1" t="str">
            <v>FEB 00</v>
          </cell>
          <cell r="P1" t="str">
            <v>MAR 00</v>
          </cell>
          <cell r="Q1" t="str">
            <v>APR 00</v>
          </cell>
          <cell r="R1" t="str">
            <v>MAY 00</v>
          </cell>
          <cell r="S1" t="str">
            <v>JUN 00</v>
          </cell>
          <cell r="T1" t="str">
            <v>JUL 00</v>
          </cell>
          <cell r="U1" t="str">
            <v>AUG 00</v>
          </cell>
          <cell r="V1" t="str">
            <v>SEP 00</v>
          </cell>
          <cell r="W1" t="str">
            <v>OCT 00</v>
          </cell>
          <cell r="X1" t="str">
            <v>NOV 00</v>
          </cell>
          <cell r="Y1" t="str">
            <v>DEC 00</v>
          </cell>
          <cell r="Z1" t="str">
            <v>JAN 01</v>
          </cell>
          <cell r="AA1" t="str">
            <v>FEB 01</v>
          </cell>
          <cell r="AB1" t="str">
            <v>MAR 01</v>
          </cell>
        </row>
        <row r="2">
          <cell r="A2" t="str">
            <v>ICS</v>
          </cell>
          <cell r="B2" t="str">
            <v>CellStream</v>
          </cell>
          <cell r="C2" t="str">
            <v>Cessations</v>
          </cell>
          <cell r="D2" t="str">
            <v>Actual</v>
          </cell>
          <cell r="E2">
            <v>1</v>
          </cell>
          <cell r="F2">
            <v>2</v>
          </cell>
          <cell r="G2">
            <v>2</v>
          </cell>
          <cell r="H2">
            <v>3</v>
          </cell>
          <cell r="I2">
            <v>3</v>
          </cell>
          <cell r="J2">
            <v>0</v>
          </cell>
          <cell r="K2">
            <v>3</v>
          </cell>
          <cell r="L2">
            <v>0</v>
          </cell>
          <cell r="M2">
            <v>2</v>
          </cell>
          <cell r="N2">
            <v>4</v>
          </cell>
          <cell r="O2">
            <v>3</v>
          </cell>
          <cell r="P2">
            <v>18</v>
          </cell>
          <cell r="Q2">
            <v>3</v>
          </cell>
          <cell r="R2">
            <v>0</v>
          </cell>
          <cell r="S2">
            <v>1</v>
          </cell>
          <cell r="T2">
            <v>4</v>
          </cell>
        </row>
        <row r="3">
          <cell r="A3" t="str">
            <v>ICS</v>
          </cell>
          <cell r="B3" t="str">
            <v>CellStream</v>
          </cell>
          <cell r="C3" t="str">
            <v>Cessations</v>
          </cell>
          <cell r="D3" t="str">
            <v>Budget</v>
          </cell>
          <cell r="E3">
            <v>0</v>
          </cell>
          <cell r="F3">
            <v>0</v>
          </cell>
          <cell r="G3">
            <v>2</v>
          </cell>
          <cell r="H3">
            <v>4</v>
          </cell>
          <cell r="I3">
            <v>3</v>
          </cell>
          <cell r="J3">
            <v>4</v>
          </cell>
          <cell r="K3">
            <v>5</v>
          </cell>
          <cell r="L3">
            <v>1</v>
          </cell>
          <cell r="M3">
            <v>0</v>
          </cell>
          <cell r="N3">
            <v>0</v>
          </cell>
          <cell r="O3">
            <v>1</v>
          </cell>
          <cell r="P3">
            <v>9</v>
          </cell>
          <cell r="Q3">
            <v>0</v>
          </cell>
          <cell r="R3">
            <v>1</v>
          </cell>
          <cell r="S3">
            <v>2</v>
          </cell>
          <cell r="T3">
            <v>4</v>
          </cell>
        </row>
        <row r="4">
          <cell r="A4" t="str">
            <v>ICS</v>
          </cell>
          <cell r="B4" t="str">
            <v>CellStream</v>
          </cell>
          <cell r="C4" t="str">
            <v>Demand</v>
          </cell>
          <cell r="D4" t="str">
            <v>Actual</v>
          </cell>
          <cell r="E4">
            <v>17</v>
          </cell>
          <cell r="F4">
            <v>38</v>
          </cell>
          <cell r="G4">
            <v>64</v>
          </cell>
          <cell r="H4">
            <v>74</v>
          </cell>
          <cell r="I4">
            <v>36</v>
          </cell>
          <cell r="J4">
            <v>41</v>
          </cell>
          <cell r="K4">
            <v>14</v>
          </cell>
          <cell r="L4">
            <v>23</v>
          </cell>
          <cell r="M4">
            <v>57</v>
          </cell>
          <cell r="N4">
            <v>60</v>
          </cell>
          <cell r="O4">
            <v>63</v>
          </cell>
          <cell r="P4">
            <v>34</v>
          </cell>
          <cell r="Q4">
            <v>173</v>
          </cell>
          <cell r="R4">
            <v>120</v>
          </cell>
          <cell r="S4">
            <v>77</v>
          </cell>
          <cell r="T4">
            <v>69</v>
          </cell>
        </row>
        <row r="5">
          <cell r="A5" t="str">
            <v>ICS</v>
          </cell>
          <cell r="B5" t="str">
            <v>CellStream</v>
          </cell>
          <cell r="C5" t="str">
            <v>Demand</v>
          </cell>
          <cell r="D5" t="str">
            <v>Budget</v>
          </cell>
          <cell r="E5">
            <v>33</v>
          </cell>
          <cell r="F5">
            <v>33</v>
          </cell>
          <cell r="G5">
            <v>45</v>
          </cell>
          <cell r="H5">
            <v>52</v>
          </cell>
          <cell r="I5">
            <v>59</v>
          </cell>
          <cell r="J5">
            <v>90</v>
          </cell>
          <cell r="K5">
            <v>57</v>
          </cell>
          <cell r="L5">
            <v>8</v>
          </cell>
          <cell r="M5">
            <v>4</v>
          </cell>
          <cell r="N5">
            <v>5</v>
          </cell>
          <cell r="O5">
            <v>7</v>
          </cell>
          <cell r="P5">
            <v>50</v>
          </cell>
          <cell r="Q5">
            <v>44</v>
          </cell>
          <cell r="R5">
            <v>82</v>
          </cell>
          <cell r="S5">
            <v>92</v>
          </cell>
          <cell r="T5">
            <v>92</v>
          </cell>
        </row>
        <row r="6">
          <cell r="A6" t="str">
            <v>ICS</v>
          </cell>
          <cell r="B6" t="str">
            <v>CellStream</v>
          </cell>
          <cell r="C6" t="str">
            <v>OIH</v>
          </cell>
          <cell r="D6" t="str">
            <v>Actual</v>
          </cell>
          <cell r="E6">
            <v>99</v>
          </cell>
          <cell r="F6">
            <v>112</v>
          </cell>
          <cell r="G6">
            <v>163</v>
          </cell>
          <cell r="H6">
            <v>236</v>
          </cell>
          <cell r="I6">
            <v>264</v>
          </cell>
          <cell r="J6">
            <v>191</v>
          </cell>
          <cell r="K6">
            <v>204</v>
          </cell>
          <cell r="L6">
            <v>193</v>
          </cell>
          <cell r="M6">
            <v>197</v>
          </cell>
          <cell r="N6">
            <v>239</v>
          </cell>
          <cell r="O6">
            <v>283</v>
          </cell>
          <cell r="P6">
            <v>274</v>
          </cell>
          <cell r="Q6">
            <v>415</v>
          </cell>
          <cell r="R6">
            <v>516</v>
          </cell>
          <cell r="S6">
            <v>587</v>
          </cell>
          <cell r="T6">
            <v>852</v>
          </cell>
        </row>
        <row r="7">
          <cell r="A7" t="str">
            <v>ICS</v>
          </cell>
          <cell r="B7" t="str">
            <v>CellStream</v>
          </cell>
          <cell r="C7" t="str">
            <v>RSS</v>
          </cell>
          <cell r="D7" t="str">
            <v>Actual</v>
          </cell>
          <cell r="E7">
            <v>297</v>
          </cell>
          <cell r="F7">
            <v>320</v>
          </cell>
          <cell r="G7">
            <v>334</v>
          </cell>
          <cell r="H7">
            <v>335</v>
          </cell>
          <cell r="I7">
            <v>344</v>
          </cell>
          <cell r="J7">
            <v>399</v>
          </cell>
          <cell r="K7">
            <v>432</v>
          </cell>
          <cell r="L7">
            <v>471</v>
          </cell>
          <cell r="M7">
            <v>475</v>
          </cell>
          <cell r="N7">
            <v>488</v>
          </cell>
          <cell r="O7">
            <v>499</v>
          </cell>
          <cell r="P7">
            <v>531</v>
          </cell>
          <cell r="Q7">
            <v>506</v>
          </cell>
          <cell r="R7">
            <v>532</v>
          </cell>
          <cell r="S7">
            <v>538</v>
          </cell>
          <cell r="T7">
            <v>582</v>
          </cell>
        </row>
        <row r="8">
          <cell r="A8" t="str">
            <v>ICS</v>
          </cell>
          <cell r="B8" t="str">
            <v>CellStream</v>
          </cell>
          <cell r="C8" t="str">
            <v>RSS</v>
          </cell>
          <cell r="D8" t="str">
            <v>Budget</v>
          </cell>
          <cell r="E8">
            <v>296.10000000000002</v>
          </cell>
          <cell r="F8">
            <v>325.8</v>
          </cell>
          <cell r="G8">
            <v>364.5</v>
          </cell>
          <cell r="H8">
            <v>407.7</v>
          </cell>
          <cell r="I8">
            <v>458.1</v>
          </cell>
          <cell r="J8">
            <v>535.5</v>
          </cell>
          <cell r="K8">
            <v>582.29999999999995</v>
          </cell>
          <cell r="L8">
            <v>588.6</v>
          </cell>
          <cell r="M8">
            <v>592.20000000000005</v>
          </cell>
          <cell r="N8">
            <v>596.70000000000005</v>
          </cell>
          <cell r="O8">
            <v>602.1</v>
          </cell>
          <cell r="P8">
            <v>639</v>
          </cell>
          <cell r="Q8">
            <v>537.29999999999995</v>
          </cell>
          <cell r="R8">
            <v>585.9</v>
          </cell>
          <cell r="S8">
            <v>645.29999999999995</v>
          </cell>
          <cell r="T8">
            <v>714.6</v>
          </cell>
        </row>
        <row r="9">
          <cell r="A9" t="str">
            <v>ICS</v>
          </cell>
          <cell r="B9" t="str">
            <v>CellStream</v>
          </cell>
          <cell r="C9" t="str">
            <v>Supply</v>
          </cell>
          <cell r="D9" t="str">
            <v>Actual</v>
          </cell>
          <cell r="E9">
            <v>10</v>
          </cell>
          <cell r="F9">
            <v>17</v>
          </cell>
          <cell r="G9">
            <v>24</v>
          </cell>
          <cell r="H9">
            <v>4</v>
          </cell>
          <cell r="I9">
            <v>15</v>
          </cell>
          <cell r="J9">
            <v>57</v>
          </cell>
          <cell r="K9">
            <v>35</v>
          </cell>
          <cell r="L9">
            <v>39</v>
          </cell>
          <cell r="M9">
            <v>16</v>
          </cell>
          <cell r="N9">
            <v>13</v>
          </cell>
          <cell r="O9">
            <v>15</v>
          </cell>
          <cell r="P9">
            <v>50</v>
          </cell>
          <cell r="Q9">
            <v>28</v>
          </cell>
          <cell r="R9">
            <v>17</v>
          </cell>
          <cell r="S9">
            <v>7</v>
          </cell>
          <cell r="T9">
            <v>52</v>
          </cell>
        </row>
        <row r="10">
          <cell r="A10" t="str">
            <v>ICS</v>
          </cell>
          <cell r="B10" t="str">
            <v>CellStream</v>
          </cell>
          <cell r="C10" t="str">
            <v>Supply</v>
          </cell>
          <cell r="D10" t="str">
            <v>Budget</v>
          </cell>
          <cell r="E10">
            <v>33</v>
          </cell>
          <cell r="F10">
            <v>33</v>
          </cell>
          <cell r="G10">
            <v>45</v>
          </cell>
          <cell r="H10">
            <v>52</v>
          </cell>
          <cell r="I10">
            <v>59</v>
          </cell>
          <cell r="J10">
            <v>90</v>
          </cell>
          <cell r="K10">
            <v>57</v>
          </cell>
          <cell r="L10">
            <v>8</v>
          </cell>
          <cell r="M10">
            <v>4</v>
          </cell>
          <cell r="N10">
            <v>5</v>
          </cell>
          <cell r="O10">
            <v>7</v>
          </cell>
          <cell r="P10">
            <v>50</v>
          </cell>
          <cell r="Q10">
            <v>44</v>
          </cell>
          <cell r="R10">
            <v>55</v>
          </cell>
          <cell r="S10">
            <v>68</v>
          </cell>
          <cell r="T10">
            <v>81</v>
          </cell>
        </row>
        <row r="11">
          <cell r="A11" t="str">
            <v>ICS</v>
          </cell>
          <cell r="B11" t="str">
            <v>CellStream</v>
          </cell>
          <cell r="C11" t="str">
            <v>WSS</v>
          </cell>
          <cell r="D11" t="str">
            <v>Actual</v>
          </cell>
          <cell r="E11">
            <v>305</v>
          </cell>
          <cell r="F11">
            <v>320</v>
          </cell>
          <cell r="G11">
            <v>344</v>
          </cell>
          <cell r="H11">
            <v>348</v>
          </cell>
          <cell r="I11">
            <v>359</v>
          </cell>
          <cell r="J11">
            <v>415</v>
          </cell>
          <cell r="K11">
            <v>450</v>
          </cell>
          <cell r="L11">
            <v>488</v>
          </cell>
          <cell r="M11">
            <v>498</v>
          </cell>
          <cell r="N11">
            <v>508</v>
          </cell>
          <cell r="O11">
            <v>523</v>
          </cell>
          <cell r="P11">
            <v>564</v>
          </cell>
          <cell r="Q11">
            <v>5</v>
          </cell>
          <cell r="R11">
            <v>9</v>
          </cell>
          <cell r="S11">
            <v>0</v>
          </cell>
          <cell r="T11">
            <v>8</v>
          </cell>
        </row>
        <row r="12">
          <cell r="A12" t="str">
            <v>ICS</v>
          </cell>
          <cell r="B12" t="str">
            <v>CellStream</v>
          </cell>
          <cell r="C12" t="str">
            <v>WSS</v>
          </cell>
          <cell r="D12" t="str">
            <v>Budget</v>
          </cell>
          <cell r="E12">
            <v>329</v>
          </cell>
          <cell r="F12">
            <v>362</v>
          </cell>
          <cell r="G12">
            <v>405</v>
          </cell>
          <cell r="H12">
            <v>453</v>
          </cell>
          <cell r="I12">
            <v>509</v>
          </cell>
          <cell r="J12">
            <v>595</v>
          </cell>
          <cell r="K12">
            <v>647</v>
          </cell>
          <cell r="L12">
            <v>654</v>
          </cell>
          <cell r="M12">
            <v>658</v>
          </cell>
          <cell r="N12">
            <v>663</v>
          </cell>
          <cell r="O12">
            <v>669</v>
          </cell>
          <cell r="P12">
            <v>710</v>
          </cell>
          <cell r="Q12">
            <v>11</v>
          </cell>
          <cell r="R12">
            <v>10.8</v>
          </cell>
          <cell r="S12">
            <v>16.5</v>
          </cell>
          <cell r="T12">
            <v>19.25</v>
          </cell>
        </row>
        <row r="13">
          <cell r="A13" t="str">
            <v>ICS</v>
          </cell>
          <cell r="B13" t="str">
            <v>FrameStream</v>
          </cell>
          <cell r="C13" t="str">
            <v>Cessations</v>
          </cell>
          <cell r="D13" t="str">
            <v>Actual</v>
          </cell>
          <cell r="E13">
            <v>9</v>
          </cell>
          <cell r="F13">
            <v>4</v>
          </cell>
          <cell r="G13">
            <v>7</v>
          </cell>
          <cell r="H13">
            <v>6</v>
          </cell>
          <cell r="I13">
            <v>3</v>
          </cell>
          <cell r="J13">
            <v>59</v>
          </cell>
          <cell r="K13">
            <v>11</v>
          </cell>
          <cell r="L13">
            <v>31</v>
          </cell>
          <cell r="M13">
            <v>27</v>
          </cell>
          <cell r="N13">
            <v>24</v>
          </cell>
          <cell r="O13">
            <v>34</v>
          </cell>
          <cell r="P13">
            <v>50</v>
          </cell>
          <cell r="Q13">
            <v>160</v>
          </cell>
          <cell r="R13">
            <v>96</v>
          </cell>
          <cell r="S13">
            <v>66</v>
          </cell>
          <cell r="T13">
            <v>59</v>
          </cell>
        </row>
        <row r="14">
          <cell r="A14" t="str">
            <v>ICS</v>
          </cell>
          <cell r="B14" t="str">
            <v>FrameStream</v>
          </cell>
          <cell r="C14" t="str">
            <v>Cessations</v>
          </cell>
          <cell r="D14" t="str">
            <v>Budget</v>
          </cell>
          <cell r="E14">
            <v>4</v>
          </cell>
          <cell r="F14">
            <v>10</v>
          </cell>
          <cell r="G14">
            <v>19</v>
          </cell>
          <cell r="H14">
            <v>26</v>
          </cell>
          <cell r="I14">
            <v>40</v>
          </cell>
          <cell r="J14">
            <v>49</v>
          </cell>
          <cell r="K14">
            <v>48</v>
          </cell>
          <cell r="L14">
            <v>27</v>
          </cell>
          <cell r="M14">
            <v>15.5</v>
          </cell>
          <cell r="N14">
            <v>26</v>
          </cell>
          <cell r="O14">
            <v>43</v>
          </cell>
          <cell r="P14">
            <v>50</v>
          </cell>
          <cell r="Q14">
            <v>96</v>
          </cell>
          <cell r="R14">
            <v>121</v>
          </cell>
          <cell r="S14">
            <v>96</v>
          </cell>
          <cell r="T14">
            <v>96</v>
          </cell>
        </row>
        <row r="15">
          <cell r="A15" t="str">
            <v>ICS</v>
          </cell>
          <cell r="B15" t="str">
            <v>FrameStream</v>
          </cell>
          <cell r="C15" t="str">
            <v>Demand</v>
          </cell>
          <cell r="D15" t="str">
            <v>Actual</v>
          </cell>
          <cell r="E15">
            <v>549</v>
          </cell>
          <cell r="F15">
            <v>455</v>
          </cell>
          <cell r="G15">
            <v>467</v>
          </cell>
          <cell r="H15">
            <v>399</v>
          </cell>
          <cell r="I15">
            <v>502</v>
          </cell>
          <cell r="J15">
            <v>665</v>
          </cell>
          <cell r="K15">
            <v>585</v>
          </cell>
          <cell r="L15">
            <v>498</v>
          </cell>
          <cell r="M15">
            <v>418</v>
          </cell>
          <cell r="N15">
            <v>391</v>
          </cell>
          <cell r="O15">
            <v>615</v>
          </cell>
          <cell r="P15">
            <v>864</v>
          </cell>
          <cell r="Q15">
            <v>965</v>
          </cell>
          <cell r="R15">
            <v>796</v>
          </cell>
          <cell r="S15">
            <v>669</v>
          </cell>
          <cell r="T15">
            <v>772</v>
          </cell>
        </row>
        <row r="16">
          <cell r="A16" t="str">
            <v>ICS</v>
          </cell>
          <cell r="B16" t="str">
            <v>FrameStream</v>
          </cell>
          <cell r="C16" t="str">
            <v>Demand</v>
          </cell>
          <cell r="D16" t="str">
            <v>Budget</v>
          </cell>
          <cell r="E16">
            <v>412</v>
          </cell>
          <cell r="F16">
            <v>501.89</v>
          </cell>
          <cell r="G16">
            <v>550.39</v>
          </cell>
          <cell r="H16">
            <v>585.09</v>
          </cell>
          <cell r="I16">
            <v>659.56</v>
          </cell>
          <cell r="J16">
            <v>727.14</v>
          </cell>
          <cell r="K16">
            <v>727.14</v>
          </cell>
          <cell r="L16">
            <v>369.65</v>
          </cell>
          <cell r="M16">
            <v>205.23</v>
          </cell>
          <cell r="N16">
            <v>339.44</v>
          </cell>
          <cell r="O16">
            <v>667.19</v>
          </cell>
          <cell r="P16">
            <v>785.03</v>
          </cell>
          <cell r="Q16">
            <v>580</v>
          </cell>
          <cell r="R16">
            <v>826</v>
          </cell>
          <cell r="S16">
            <v>746</v>
          </cell>
          <cell r="T16">
            <v>774</v>
          </cell>
        </row>
        <row r="17">
          <cell r="A17" t="str">
            <v>ICS</v>
          </cell>
          <cell r="B17" t="str">
            <v>FrameStream</v>
          </cell>
          <cell r="C17" t="str">
            <v>OIH</v>
          </cell>
          <cell r="D17" t="str">
            <v>Actual</v>
          </cell>
          <cell r="E17">
            <v>808</v>
          </cell>
          <cell r="F17">
            <v>934</v>
          </cell>
          <cell r="G17">
            <v>987</v>
          </cell>
          <cell r="H17">
            <v>1093</v>
          </cell>
          <cell r="I17">
            <v>1226</v>
          </cell>
          <cell r="J17">
            <v>1215</v>
          </cell>
          <cell r="K17">
            <v>1330</v>
          </cell>
          <cell r="L17">
            <v>1257</v>
          </cell>
          <cell r="M17">
            <v>978</v>
          </cell>
          <cell r="N17">
            <v>1087</v>
          </cell>
          <cell r="O17">
            <v>1349</v>
          </cell>
          <cell r="P17">
            <v>1715</v>
          </cell>
          <cell r="Q17">
            <v>3781</v>
          </cell>
          <cell r="R17">
            <v>4086</v>
          </cell>
          <cell r="S17">
            <v>2146</v>
          </cell>
          <cell r="T17">
            <v>2136</v>
          </cell>
        </row>
        <row r="18">
          <cell r="A18" t="str">
            <v>ICS</v>
          </cell>
          <cell r="B18" t="str">
            <v>FrameStream</v>
          </cell>
          <cell r="C18" t="str">
            <v>OIH</v>
          </cell>
          <cell r="D18" t="str">
            <v>Budget</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1910</v>
          </cell>
          <cell r="T18">
            <v>1938</v>
          </cell>
        </row>
        <row r="19">
          <cell r="A19" t="str">
            <v>ICS</v>
          </cell>
          <cell r="B19" t="str">
            <v>FrameStream</v>
          </cell>
          <cell r="C19" t="str">
            <v>RSS</v>
          </cell>
          <cell r="D19" t="str">
            <v>Actual</v>
          </cell>
          <cell r="E19">
            <v>3152</v>
          </cell>
          <cell r="F19">
            <v>3455</v>
          </cell>
          <cell r="G19">
            <v>3956</v>
          </cell>
          <cell r="H19">
            <v>4356</v>
          </cell>
          <cell r="I19">
            <v>4636</v>
          </cell>
          <cell r="J19">
            <v>5212</v>
          </cell>
          <cell r="K19">
            <v>5677</v>
          </cell>
          <cell r="L19">
            <v>6179</v>
          </cell>
          <cell r="M19">
            <v>6749</v>
          </cell>
          <cell r="N19">
            <v>7128</v>
          </cell>
          <cell r="O19">
            <v>7459</v>
          </cell>
          <cell r="P19">
            <v>7890</v>
          </cell>
          <cell r="Q19">
            <v>8340</v>
          </cell>
          <cell r="R19">
            <v>8873</v>
          </cell>
          <cell r="S19">
            <v>9530</v>
          </cell>
          <cell r="T19">
            <v>10212</v>
          </cell>
        </row>
        <row r="20">
          <cell r="A20" t="str">
            <v>ICS</v>
          </cell>
          <cell r="B20" t="str">
            <v>FrameStream</v>
          </cell>
          <cell r="C20" t="str">
            <v>RSS</v>
          </cell>
          <cell r="D20" t="str">
            <v>Budget</v>
          </cell>
          <cell r="E20">
            <v>2986.2</v>
          </cell>
          <cell r="F20">
            <v>3416.4</v>
          </cell>
          <cell r="G20">
            <v>3873.6</v>
          </cell>
          <cell r="H20">
            <v>4342.5</v>
          </cell>
          <cell r="I20">
            <v>4855.5</v>
          </cell>
          <cell r="J20">
            <v>5409.9</v>
          </cell>
          <cell r="K20">
            <v>5967</v>
          </cell>
          <cell r="L20">
            <v>6239.7</v>
          </cell>
          <cell r="M20">
            <v>6387.75</v>
          </cell>
          <cell r="N20">
            <v>6644.25</v>
          </cell>
          <cell r="O20">
            <v>7160.85</v>
          </cell>
          <cell r="P20">
            <v>7771.95</v>
          </cell>
          <cell r="Q20">
            <v>8203.5</v>
          </cell>
          <cell r="R20">
            <v>8756.1</v>
          </cell>
          <cell r="S20">
            <v>9273.6</v>
          </cell>
          <cell r="T20">
            <v>8725.5</v>
          </cell>
        </row>
        <row r="21">
          <cell r="A21" t="str">
            <v>ICS</v>
          </cell>
          <cell r="B21" t="str">
            <v>FrameStream</v>
          </cell>
          <cell r="C21" t="str">
            <v>Supply</v>
          </cell>
          <cell r="D21" t="str">
            <v>Actual</v>
          </cell>
          <cell r="E21">
            <v>262</v>
          </cell>
          <cell r="F21">
            <v>309</v>
          </cell>
          <cell r="G21">
            <v>506</v>
          </cell>
          <cell r="H21">
            <v>409</v>
          </cell>
          <cell r="I21">
            <v>375</v>
          </cell>
          <cell r="J21">
            <v>588</v>
          </cell>
          <cell r="K21">
            <v>480</v>
          </cell>
          <cell r="L21">
            <v>531</v>
          </cell>
          <cell r="M21">
            <v>596</v>
          </cell>
          <cell r="N21">
            <v>405</v>
          </cell>
          <cell r="O21">
            <v>369</v>
          </cell>
          <cell r="P21">
            <v>465</v>
          </cell>
          <cell r="Q21">
            <v>673</v>
          </cell>
          <cell r="R21">
            <v>631</v>
          </cell>
          <cell r="S21">
            <v>745</v>
          </cell>
          <cell r="T21">
            <v>720</v>
          </cell>
        </row>
        <row r="22">
          <cell r="A22" t="str">
            <v>ICS</v>
          </cell>
          <cell r="B22" t="str">
            <v>FrameStream</v>
          </cell>
          <cell r="C22" t="str">
            <v>Supply</v>
          </cell>
          <cell r="D22" t="str">
            <v>Budget</v>
          </cell>
          <cell r="E22">
            <v>406</v>
          </cell>
          <cell r="F22">
            <v>488</v>
          </cell>
          <cell r="G22">
            <v>527</v>
          </cell>
          <cell r="H22">
            <v>547</v>
          </cell>
          <cell r="I22">
            <v>610</v>
          </cell>
          <cell r="J22">
            <v>665</v>
          </cell>
          <cell r="K22">
            <v>667</v>
          </cell>
          <cell r="L22">
            <v>330</v>
          </cell>
          <cell r="M22">
            <v>180</v>
          </cell>
          <cell r="N22">
            <v>311</v>
          </cell>
          <cell r="O22">
            <v>617</v>
          </cell>
          <cell r="P22">
            <v>729</v>
          </cell>
          <cell r="Q22">
            <v>545</v>
          </cell>
          <cell r="R22">
            <v>735</v>
          </cell>
          <cell r="S22">
            <v>671</v>
          </cell>
          <cell r="T22">
            <v>746</v>
          </cell>
        </row>
        <row r="23">
          <cell r="A23" t="str">
            <v>ICS</v>
          </cell>
          <cell r="B23" t="str">
            <v>FrameStream</v>
          </cell>
          <cell r="C23" t="str">
            <v>WSS</v>
          </cell>
          <cell r="D23" t="str">
            <v>Actual</v>
          </cell>
          <cell r="E23">
            <v>3174</v>
          </cell>
          <cell r="F23">
            <v>3481</v>
          </cell>
          <cell r="G23">
            <v>3980</v>
          </cell>
          <cell r="H23">
            <v>4387</v>
          </cell>
          <cell r="I23">
            <v>4663</v>
          </cell>
          <cell r="J23">
            <v>5249</v>
          </cell>
          <cell r="K23">
            <v>5722</v>
          </cell>
          <cell r="L23">
            <v>6241</v>
          </cell>
          <cell r="M23">
            <v>6818</v>
          </cell>
          <cell r="N23">
            <v>7203</v>
          </cell>
          <cell r="O23">
            <v>7549</v>
          </cell>
          <cell r="P23">
            <v>7982</v>
          </cell>
          <cell r="Q23">
            <v>135</v>
          </cell>
          <cell r="R23">
            <v>162</v>
          </cell>
          <cell r="S23">
            <v>155</v>
          </cell>
          <cell r="T23">
            <v>79</v>
          </cell>
        </row>
        <row r="24">
          <cell r="A24" t="str">
            <v>ICS</v>
          </cell>
          <cell r="B24" t="str">
            <v>FrameStream</v>
          </cell>
          <cell r="C24" t="str">
            <v>WSS</v>
          </cell>
          <cell r="D24" t="str">
            <v>Budget</v>
          </cell>
          <cell r="E24">
            <v>3318</v>
          </cell>
          <cell r="F24">
            <v>3796</v>
          </cell>
          <cell r="G24">
            <v>4304</v>
          </cell>
          <cell r="H24">
            <v>4825</v>
          </cell>
          <cell r="I24">
            <v>5395</v>
          </cell>
          <cell r="J24">
            <v>6011</v>
          </cell>
          <cell r="K24">
            <v>6630</v>
          </cell>
          <cell r="L24">
            <v>6933</v>
          </cell>
          <cell r="M24">
            <v>7097.5</v>
          </cell>
          <cell r="N24">
            <v>7382.5</v>
          </cell>
          <cell r="O24">
            <v>7956.5</v>
          </cell>
          <cell r="P24">
            <v>8635.5</v>
          </cell>
          <cell r="Q24">
            <v>123</v>
          </cell>
          <cell r="R24">
            <v>130</v>
          </cell>
          <cell r="S24">
            <v>158</v>
          </cell>
          <cell r="T24">
            <v>164</v>
          </cell>
        </row>
        <row r="25">
          <cell r="A25" t="str">
            <v>ICS</v>
          </cell>
          <cell r="B25" t="str">
            <v>SHDS</v>
          </cell>
          <cell r="C25" t="str">
            <v>Cessations</v>
          </cell>
          <cell r="D25" t="str">
            <v>Actual</v>
          </cell>
          <cell r="E25">
            <v>13</v>
          </cell>
          <cell r="F25">
            <v>20</v>
          </cell>
          <cell r="G25">
            <v>8</v>
          </cell>
          <cell r="H25">
            <v>8</v>
          </cell>
          <cell r="I25">
            <v>17</v>
          </cell>
          <cell r="J25">
            <v>31</v>
          </cell>
          <cell r="K25">
            <v>7</v>
          </cell>
          <cell r="L25">
            <v>12</v>
          </cell>
          <cell r="M25">
            <v>8</v>
          </cell>
          <cell r="N25">
            <v>16</v>
          </cell>
          <cell r="O25">
            <v>22</v>
          </cell>
          <cell r="P25">
            <v>16</v>
          </cell>
          <cell r="Q25">
            <v>13</v>
          </cell>
          <cell r="R25">
            <v>19</v>
          </cell>
          <cell r="S25">
            <v>12</v>
          </cell>
          <cell r="T25">
            <v>21</v>
          </cell>
        </row>
        <row r="26">
          <cell r="A26" t="str">
            <v>ICS</v>
          </cell>
          <cell r="B26" t="str">
            <v>SHDS</v>
          </cell>
          <cell r="C26" t="str">
            <v>Cessations</v>
          </cell>
          <cell r="D26" t="str">
            <v>Budget</v>
          </cell>
          <cell r="E26">
            <v>4</v>
          </cell>
          <cell r="F26">
            <v>4</v>
          </cell>
          <cell r="G26">
            <v>9</v>
          </cell>
          <cell r="H26">
            <v>0</v>
          </cell>
          <cell r="I26">
            <v>5</v>
          </cell>
          <cell r="J26">
            <v>4</v>
          </cell>
          <cell r="K26">
            <v>5</v>
          </cell>
          <cell r="L26">
            <v>5</v>
          </cell>
          <cell r="M26">
            <v>5</v>
          </cell>
          <cell r="N26">
            <v>4</v>
          </cell>
          <cell r="O26">
            <v>6</v>
          </cell>
          <cell r="P26">
            <v>6</v>
          </cell>
          <cell r="Q26">
            <v>4</v>
          </cell>
          <cell r="R26">
            <v>5</v>
          </cell>
          <cell r="S26">
            <v>8</v>
          </cell>
          <cell r="T26">
            <v>0</v>
          </cell>
        </row>
        <row r="27">
          <cell r="A27" t="str">
            <v>ICS</v>
          </cell>
          <cell r="B27" t="str">
            <v>SHDS</v>
          </cell>
          <cell r="C27" t="str">
            <v>Demand</v>
          </cell>
          <cell r="D27" t="str">
            <v>Actual</v>
          </cell>
          <cell r="E27">
            <v>45</v>
          </cell>
          <cell r="F27">
            <v>47</v>
          </cell>
          <cell r="G27">
            <v>44</v>
          </cell>
          <cell r="H27">
            <v>59</v>
          </cell>
          <cell r="I27">
            <v>59</v>
          </cell>
          <cell r="J27">
            <v>63</v>
          </cell>
          <cell r="K27">
            <v>64</v>
          </cell>
          <cell r="L27">
            <v>60</v>
          </cell>
          <cell r="M27">
            <v>78</v>
          </cell>
          <cell r="N27">
            <v>46</v>
          </cell>
          <cell r="O27">
            <v>78</v>
          </cell>
          <cell r="P27">
            <v>91</v>
          </cell>
          <cell r="Q27">
            <v>48</v>
          </cell>
          <cell r="R27">
            <v>72</v>
          </cell>
          <cell r="S27">
            <v>54</v>
          </cell>
          <cell r="T27">
            <v>54</v>
          </cell>
        </row>
        <row r="28">
          <cell r="A28" t="str">
            <v>ICS</v>
          </cell>
          <cell r="B28" t="str">
            <v>SHDS</v>
          </cell>
          <cell r="C28" t="str">
            <v>Demand</v>
          </cell>
          <cell r="D28" t="str">
            <v>Budget</v>
          </cell>
          <cell r="E28">
            <v>24</v>
          </cell>
          <cell r="F28">
            <v>28</v>
          </cell>
          <cell r="G28">
            <v>21</v>
          </cell>
          <cell r="H28">
            <v>19</v>
          </cell>
          <cell r="I28">
            <v>17</v>
          </cell>
          <cell r="J28">
            <v>19</v>
          </cell>
          <cell r="K28">
            <v>16</v>
          </cell>
          <cell r="L28">
            <v>14</v>
          </cell>
          <cell r="M28">
            <v>9</v>
          </cell>
          <cell r="N28">
            <v>9</v>
          </cell>
          <cell r="O28">
            <v>11</v>
          </cell>
          <cell r="P28">
            <v>11</v>
          </cell>
          <cell r="Q28">
            <v>24</v>
          </cell>
          <cell r="R28">
            <v>31</v>
          </cell>
          <cell r="S28">
            <v>18</v>
          </cell>
          <cell r="T28">
            <v>19</v>
          </cell>
        </row>
        <row r="29">
          <cell r="A29" t="str">
            <v>ICS</v>
          </cell>
          <cell r="B29" t="str">
            <v>SHDS</v>
          </cell>
          <cell r="C29" t="str">
            <v>OIH</v>
          </cell>
          <cell r="D29" t="str">
            <v>Actual</v>
          </cell>
          <cell r="E29">
            <v>143</v>
          </cell>
          <cell r="F29">
            <v>162</v>
          </cell>
          <cell r="G29">
            <v>162</v>
          </cell>
          <cell r="H29">
            <v>162</v>
          </cell>
          <cell r="I29">
            <v>162</v>
          </cell>
          <cell r="J29">
            <v>156</v>
          </cell>
          <cell r="K29">
            <v>135</v>
          </cell>
          <cell r="L29">
            <v>128</v>
          </cell>
          <cell r="M29">
            <v>162</v>
          </cell>
          <cell r="N29">
            <v>204</v>
          </cell>
          <cell r="O29">
            <v>277</v>
          </cell>
          <cell r="P29">
            <v>319</v>
          </cell>
          <cell r="Q29">
            <v>0</v>
          </cell>
          <cell r="R29">
            <v>0</v>
          </cell>
          <cell r="S29">
            <v>429</v>
          </cell>
          <cell r="T29">
            <v>501</v>
          </cell>
        </row>
        <row r="30">
          <cell r="A30" t="str">
            <v>ICS</v>
          </cell>
          <cell r="B30" t="str">
            <v>SHDS</v>
          </cell>
          <cell r="C30" t="str">
            <v>RSS</v>
          </cell>
          <cell r="D30" t="str">
            <v>Actual</v>
          </cell>
          <cell r="E30">
            <v>903</v>
          </cell>
          <cell r="F30">
            <v>921</v>
          </cell>
          <cell r="G30">
            <v>936</v>
          </cell>
          <cell r="H30">
            <v>936</v>
          </cell>
          <cell r="I30">
            <v>936</v>
          </cell>
          <cell r="J30">
            <v>1015</v>
          </cell>
          <cell r="K30">
            <v>1023</v>
          </cell>
          <cell r="L30">
            <v>1103</v>
          </cell>
          <cell r="M30">
            <v>1128</v>
          </cell>
          <cell r="N30">
            <v>1145</v>
          </cell>
          <cell r="O30">
            <v>1161</v>
          </cell>
          <cell r="P30">
            <v>1234</v>
          </cell>
          <cell r="Q30">
            <v>1194</v>
          </cell>
          <cell r="R30">
            <v>1283</v>
          </cell>
          <cell r="S30">
            <v>1318</v>
          </cell>
          <cell r="T30">
            <v>1332</v>
          </cell>
        </row>
        <row r="31">
          <cell r="A31" t="str">
            <v>ICS</v>
          </cell>
          <cell r="B31" t="str">
            <v>SHDS</v>
          </cell>
          <cell r="C31" t="str">
            <v>RSS</v>
          </cell>
          <cell r="D31" t="str">
            <v>Budget</v>
          </cell>
          <cell r="E31">
            <v>863.28</v>
          </cell>
          <cell r="F31">
            <v>888.48</v>
          </cell>
          <cell r="G31">
            <v>907.38</v>
          </cell>
          <cell r="H31">
            <v>924.48</v>
          </cell>
          <cell r="I31">
            <v>939.78</v>
          </cell>
          <cell r="J31">
            <v>956.88</v>
          </cell>
          <cell r="K31">
            <v>971.28</v>
          </cell>
          <cell r="L31">
            <v>983.88</v>
          </cell>
          <cell r="M31">
            <v>991.98</v>
          </cell>
          <cell r="N31">
            <v>1000.08</v>
          </cell>
          <cell r="O31">
            <v>1009.98</v>
          </cell>
          <cell r="P31">
            <v>1019.88</v>
          </cell>
          <cell r="Q31">
            <v>863.27826923076896</v>
          </cell>
          <cell r="R31">
            <v>891.17826923076905</v>
          </cell>
          <cell r="S31">
            <v>907.38</v>
          </cell>
          <cell r="T31">
            <v>924.48</v>
          </cell>
        </row>
        <row r="32">
          <cell r="A32" t="str">
            <v>ICS</v>
          </cell>
          <cell r="B32" t="str">
            <v>SHDS</v>
          </cell>
          <cell r="C32" t="str">
            <v>Supply</v>
          </cell>
          <cell r="D32" t="str">
            <v>Actual</v>
          </cell>
          <cell r="E32">
            <v>24</v>
          </cell>
          <cell r="F32">
            <v>28</v>
          </cell>
          <cell r="G32">
            <v>55</v>
          </cell>
          <cell r="H32">
            <v>38</v>
          </cell>
          <cell r="I32">
            <v>26</v>
          </cell>
          <cell r="J32">
            <v>54</v>
          </cell>
          <cell r="K32">
            <v>48</v>
          </cell>
          <cell r="L32">
            <v>37</v>
          </cell>
          <cell r="M32">
            <v>40</v>
          </cell>
          <cell r="N32">
            <v>26</v>
          </cell>
          <cell r="O32">
            <v>25</v>
          </cell>
          <cell r="P32">
            <v>46</v>
          </cell>
          <cell r="Q32">
            <v>43</v>
          </cell>
          <cell r="R32">
            <v>44</v>
          </cell>
          <cell r="S32">
            <v>21</v>
          </cell>
          <cell r="T32">
            <v>13</v>
          </cell>
        </row>
        <row r="33">
          <cell r="A33" t="str">
            <v>ICS</v>
          </cell>
          <cell r="B33" t="str">
            <v>SHDS</v>
          </cell>
          <cell r="C33" t="str">
            <v>Supply</v>
          </cell>
          <cell r="D33" t="str">
            <v>Budget</v>
          </cell>
          <cell r="E33">
            <v>24</v>
          </cell>
          <cell r="F33">
            <v>28</v>
          </cell>
          <cell r="G33">
            <v>21</v>
          </cell>
          <cell r="H33">
            <v>19</v>
          </cell>
          <cell r="I33">
            <v>17</v>
          </cell>
          <cell r="J33">
            <v>19</v>
          </cell>
          <cell r="K33">
            <v>16</v>
          </cell>
          <cell r="L33">
            <v>14</v>
          </cell>
          <cell r="M33">
            <v>9</v>
          </cell>
          <cell r="N33">
            <v>9</v>
          </cell>
          <cell r="O33">
            <v>11</v>
          </cell>
          <cell r="P33">
            <v>11</v>
          </cell>
          <cell r="Q33">
            <v>24</v>
          </cell>
          <cell r="R33">
            <v>31</v>
          </cell>
          <cell r="S33">
            <v>18</v>
          </cell>
          <cell r="T33">
            <v>19</v>
          </cell>
        </row>
        <row r="34">
          <cell r="A34" t="str">
            <v>ICS</v>
          </cell>
          <cell r="B34" t="str">
            <v>SHDS</v>
          </cell>
          <cell r="C34" t="str">
            <v>WSS</v>
          </cell>
          <cell r="D34" t="str">
            <v>Actual</v>
          </cell>
          <cell r="E34">
            <v>952</v>
          </cell>
          <cell r="F34">
            <v>975</v>
          </cell>
          <cell r="G34">
            <v>990</v>
          </cell>
          <cell r="H34">
            <v>990</v>
          </cell>
          <cell r="I34">
            <v>990</v>
          </cell>
          <cell r="J34">
            <v>1102</v>
          </cell>
          <cell r="K34">
            <v>1113</v>
          </cell>
          <cell r="L34">
            <v>1199</v>
          </cell>
          <cell r="M34">
            <v>1229</v>
          </cell>
          <cell r="N34">
            <v>1248</v>
          </cell>
          <cell r="O34">
            <v>1261</v>
          </cell>
          <cell r="P34">
            <v>1315</v>
          </cell>
          <cell r="Q34">
            <v>1273</v>
          </cell>
          <cell r="R34">
            <v>1364</v>
          </cell>
          <cell r="S34">
            <v>1390</v>
          </cell>
          <cell r="T34">
            <v>1405</v>
          </cell>
        </row>
        <row r="35">
          <cell r="A35" t="str">
            <v>ICS</v>
          </cell>
          <cell r="B35" t="str">
            <v>SHDS</v>
          </cell>
          <cell r="C35" t="str">
            <v>WSS</v>
          </cell>
          <cell r="D35" t="str">
            <v>Budget</v>
          </cell>
          <cell r="E35">
            <v>959.198076923077</v>
          </cell>
          <cell r="F35">
            <v>987.198076923077</v>
          </cell>
          <cell r="G35">
            <v>1008.19807692308</v>
          </cell>
          <cell r="H35">
            <v>1027.19807692308</v>
          </cell>
          <cell r="I35">
            <v>1044.19807692308</v>
          </cell>
          <cell r="J35">
            <v>1063.19807692308</v>
          </cell>
          <cell r="K35">
            <v>1079.19807692308</v>
          </cell>
          <cell r="L35">
            <v>1093.19807692308</v>
          </cell>
          <cell r="M35">
            <v>1102.19807692308</v>
          </cell>
          <cell r="N35">
            <v>1111.19807692308</v>
          </cell>
          <cell r="O35">
            <v>1122.19807692308</v>
          </cell>
          <cell r="P35">
            <v>1133.19807692308</v>
          </cell>
          <cell r="Q35">
            <v>959.198076923077</v>
          </cell>
          <cell r="R35">
            <v>990.198076923077</v>
          </cell>
          <cell r="S35">
            <v>1008.2</v>
          </cell>
          <cell r="T35">
            <v>1027.2</v>
          </cell>
        </row>
        <row r="36">
          <cell r="A36" t="str">
            <v>ICS</v>
          </cell>
          <cell r="B36" t="str">
            <v>SMDS</v>
          </cell>
          <cell r="C36" t="str">
            <v>Cessations</v>
          </cell>
          <cell r="D36" t="str">
            <v>Actual</v>
          </cell>
          <cell r="E36">
            <v>38</v>
          </cell>
          <cell r="F36">
            <v>47</v>
          </cell>
          <cell r="G36">
            <v>44</v>
          </cell>
          <cell r="H36">
            <v>28</v>
          </cell>
          <cell r="I36">
            <v>21</v>
          </cell>
          <cell r="J36">
            <v>72</v>
          </cell>
          <cell r="K36">
            <v>65</v>
          </cell>
          <cell r="L36">
            <v>36</v>
          </cell>
          <cell r="M36">
            <v>47</v>
          </cell>
          <cell r="N36">
            <v>65</v>
          </cell>
          <cell r="O36">
            <v>61</v>
          </cell>
          <cell r="P36">
            <v>6</v>
          </cell>
          <cell r="Q36">
            <v>29</v>
          </cell>
          <cell r="R36">
            <v>89</v>
          </cell>
          <cell r="S36">
            <v>13</v>
          </cell>
          <cell r="T36">
            <v>34</v>
          </cell>
        </row>
        <row r="37">
          <cell r="A37" t="str">
            <v>ICS</v>
          </cell>
          <cell r="B37" t="str">
            <v>SMDS</v>
          </cell>
          <cell r="C37" t="str">
            <v>Cessations</v>
          </cell>
          <cell r="D37" t="str">
            <v>Budget</v>
          </cell>
          <cell r="E37">
            <v>55</v>
          </cell>
          <cell r="F37">
            <v>54</v>
          </cell>
          <cell r="G37">
            <v>54</v>
          </cell>
          <cell r="H37">
            <v>54</v>
          </cell>
          <cell r="I37">
            <v>54</v>
          </cell>
          <cell r="J37">
            <v>54</v>
          </cell>
          <cell r="K37">
            <v>54</v>
          </cell>
          <cell r="L37">
            <v>53</v>
          </cell>
          <cell r="M37">
            <v>49</v>
          </cell>
          <cell r="N37">
            <v>49</v>
          </cell>
          <cell r="O37">
            <v>46</v>
          </cell>
          <cell r="P37">
            <v>45</v>
          </cell>
          <cell r="Q37">
            <v>43</v>
          </cell>
          <cell r="R37">
            <v>46</v>
          </cell>
          <cell r="S37">
            <v>60</v>
          </cell>
          <cell r="T37">
            <v>55</v>
          </cell>
        </row>
        <row r="38">
          <cell r="A38" t="str">
            <v>ICS</v>
          </cell>
          <cell r="B38" t="str">
            <v>SMDS</v>
          </cell>
          <cell r="C38" t="str">
            <v>Demand</v>
          </cell>
          <cell r="D38" t="str">
            <v>Actual</v>
          </cell>
          <cell r="E38">
            <v>112</v>
          </cell>
          <cell r="F38">
            <v>70</v>
          </cell>
          <cell r="G38">
            <v>111</v>
          </cell>
          <cell r="H38">
            <v>91</v>
          </cell>
          <cell r="I38">
            <v>83</v>
          </cell>
          <cell r="J38">
            <v>100</v>
          </cell>
          <cell r="K38">
            <v>137</v>
          </cell>
          <cell r="L38">
            <v>101</v>
          </cell>
          <cell r="M38">
            <v>71</v>
          </cell>
          <cell r="N38">
            <v>86</v>
          </cell>
          <cell r="O38">
            <v>92</v>
          </cell>
          <cell r="P38">
            <v>130</v>
          </cell>
          <cell r="Q38">
            <v>87</v>
          </cell>
          <cell r="R38">
            <v>43</v>
          </cell>
          <cell r="S38">
            <v>91</v>
          </cell>
          <cell r="T38">
            <v>57</v>
          </cell>
        </row>
        <row r="39">
          <cell r="A39" t="str">
            <v>ICS</v>
          </cell>
          <cell r="B39" t="str">
            <v>SMDS</v>
          </cell>
          <cell r="C39" t="str">
            <v>Demand</v>
          </cell>
          <cell r="D39" t="str">
            <v>Budget</v>
          </cell>
          <cell r="E39">
            <v>113</v>
          </cell>
          <cell r="F39">
            <v>116</v>
          </cell>
          <cell r="G39">
            <v>117</v>
          </cell>
          <cell r="H39">
            <v>118</v>
          </cell>
          <cell r="I39">
            <v>122</v>
          </cell>
          <cell r="J39">
            <v>140</v>
          </cell>
          <cell r="K39">
            <v>140</v>
          </cell>
          <cell r="L39">
            <v>122</v>
          </cell>
          <cell r="M39">
            <v>87</v>
          </cell>
          <cell r="N39">
            <v>88</v>
          </cell>
          <cell r="O39">
            <v>127</v>
          </cell>
          <cell r="P39">
            <v>150</v>
          </cell>
          <cell r="Q39">
            <v>93</v>
          </cell>
          <cell r="R39">
            <v>86</v>
          </cell>
          <cell r="S39">
            <v>88</v>
          </cell>
          <cell r="T39">
            <v>109</v>
          </cell>
        </row>
        <row r="40">
          <cell r="A40" t="str">
            <v>ICS</v>
          </cell>
          <cell r="B40" t="str">
            <v>SMDS</v>
          </cell>
          <cell r="C40" t="str">
            <v>OIH</v>
          </cell>
          <cell r="D40" t="str">
            <v>Actual</v>
          </cell>
          <cell r="E40">
            <v>298</v>
          </cell>
          <cell r="F40">
            <v>273</v>
          </cell>
          <cell r="G40">
            <v>266</v>
          </cell>
          <cell r="H40">
            <v>307</v>
          </cell>
          <cell r="I40">
            <v>270</v>
          </cell>
          <cell r="J40">
            <v>275</v>
          </cell>
          <cell r="K40">
            <v>308</v>
          </cell>
          <cell r="L40">
            <v>287</v>
          </cell>
          <cell r="M40">
            <v>256</v>
          </cell>
          <cell r="N40">
            <v>261</v>
          </cell>
          <cell r="O40">
            <v>275</v>
          </cell>
          <cell r="P40">
            <v>279</v>
          </cell>
          <cell r="Q40">
            <v>269</v>
          </cell>
          <cell r="R40">
            <v>182</v>
          </cell>
          <cell r="S40">
            <v>240</v>
          </cell>
          <cell r="T40">
            <v>215</v>
          </cell>
        </row>
        <row r="41">
          <cell r="A41" t="str">
            <v>ICS</v>
          </cell>
          <cell r="B41" t="str">
            <v>SMDS</v>
          </cell>
          <cell r="C41" t="str">
            <v>RSS</v>
          </cell>
          <cell r="D41" t="str">
            <v>Actual</v>
          </cell>
          <cell r="E41">
            <v>3834</v>
          </cell>
          <cell r="F41">
            <v>3891</v>
          </cell>
          <cell r="G41">
            <v>3965</v>
          </cell>
          <cell r="H41">
            <v>4017</v>
          </cell>
          <cell r="I41">
            <v>4115</v>
          </cell>
          <cell r="J41">
            <v>4119</v>
          </cell>
          <cell r="K41">
            <v>4158</v>
          </cell>
          <cell r="L41">
            <v>4268</v>
          </cell>
          <cell r="M41">
            <v>4309</v>
          </cell>
          <cell r="N41">
            <v>4323</v>
          </cell>
          <cell r="O41">
            <v>4318</v>
          </cell>
          <cell r="P41">
            <v>4425</v>
          </cell>
          <cell r="Q41">
            <v>4556</v>
          </cell>
          <cell r="R41">
            <v>4593</v>
          </cell>
          <cell r="S41">
            <v>4611</v>
          </cell>
          <cell r="T41">
            <v>4596</v>
          </cell>
        </row>
        <row r="42">
          <cell r="A42" t="str">
            <v>ICS</v>
          </cell>
          <cell r="B42" t="str">
            <v>SMDS</v>
          </cell>
          <cell r="C42" t="str">
            <v>RSS</v>
          </cell>
          <cell r="D42" t="str">
            <v>Budget</v>
          </cell>
          <cell r="E42">
            <v>3568.5</v>
          </cell>
          <cell r="F42">
            <v>3624.3</v>
          </cell>
          <cell r="G42">
            <v>3681</v>
          </cell>
          <cell r="H42">
            <v>3738.6</v>
          </cell>
          <cell r="I42">
            <v>3799.8</v>
          </cell>
          <cell r="J42">
            <v>3877.2</v>
          </cell>
          <cell r="K42">
            <v>3954.6</v>
          </cell>
          <cell r="L42">
            <v>4016.7</v>
          </cell>
          <cell r="M42">
            <v>4050.9</v>
          </cell>
          <cell r="N42">
            <v>4086</v>
          </cell>
          <cell r="O42">
            <v>4158.8999999999996</v>
          </cell>
          <cell r="P42">
            <v>4253.3999999999996</v>
          </cell>
          <cell r="Q42">
            <v>4302</v>
          </cell>
          <cell r="R42">
            <v>4346.1000000000004</v>
          </cell>
          <cell r="S42">
            <v>4407.53</v>
          </cell>
          <cell r="T42">
            <v>4436.33</v>
          </cell>
        </row>
        <row r="43">
          <cell r="A43" t="str">
            <v>ICS</v>
          </cell>
          <cell r="B43" t="str">
            <v>SMDS</v>
          </cell>
          <cell r="C43" t="str">
            <v>Supply</v>
          </cell>
          <cell r="D43" t="str">
            <v>Actual</v>
          </cell>
          <cell r="E43">
            <v>85</v>
          </cell>
          <cell r="F43">
            <v>92</v>
          </cell>
          <cell r="G43">
            <v>117</v>
          </cell>
          <cell r="H43">
            <v>78</v>
          </cell>
          <cell r="I43">
            <v>118</v>
          </cell>
          <cell r="J43">
            <v>81</v>
          </cell>
          <cell r="K43">
            <v>104</v>
          </cell>
          <cell r="L43">
            <v>111</v>
          </cell>
          <cell r="M43">
            <v>100</v>
          </cell>
          <cell r="N43">
            <v>79</v>
          </cell>
          <cell r="O43">
            <v>62</v>
          </cell>
          <cell r="P43">
            <v>117</v>
          </cell>
          <cell r="Q43">
            <v>94</v>
          </cell>
          <cell r="R43">
            <v>128</v>
          </cell>
          <cell r="S43">
            <v>31</v>
          </cell>
          <cell r="T43">
            <v>49</v>
          </cell>
        </row>
        <row r="44">
          <cell r="A44" t="str">
            <v>ICS</v>
          </cell>
          <cell r="B44" t="str">
            <v>SMDS</v>
          </cell>
          <cell r="C44" t="str">
            <v>Supply</v>
          </cell>
          <cell r="D44" t="str">
            <v>Budget</v>
          </cell>
          <cell r="E44">
            <v>113</v>
          </cell>
          <cell r="F44">
            <v>116</v>
          </cell>
          <cell r="G44">
            <v>117</v>
          </cell>
          <cell r="H44">
            <v>118</v>
          </cell>
          <cell r="I44">
            <v>122</v>
          </cell>
          <cell r="J44">
            <v>140</v>
          </cell>
          <cell r="K44">
            <v>140</v>
          </cell>
          <cell r="L44">
            <v>122</v>
          </cell>
          <cell r="M44">
            <v>87</v>
          </cell>
          <cell r="N44">
            <v>88</v>
          </cell>
          <cell r="O44">
            <v>127</v>
          </cell>
          <cell r="P44">
            <v>150</v>
          </cell>
          <cell r="Q44">
            <v>96</v>
          </cell>
          <cell r="R44">
            <v>95</v>
          </cell>
          <cell r="S44">
            <v>122</v>
          </cell>
          <cell r="T44">
            <v>85</v>
          </cell>
        </row>
        <row r="45">
          <cell r="A45" t="str">
            <v>ICS</v>
          </cell>
          <cell r="B45" t="str">
            <v>SMDS</v>
          </cell>
          <cell r="C45" t="str">
            <v>WSS</v>
          </cell>
          <cell r="D45" t="str">
            <v>Actual</v>
          </cell>
          <cell r="E45">
            <v>3991</v>
          </cell>
          <cell r="F45">
            <v>4022</v>
          </cell>
          <cell r="G45">
            <v>4073</v>
          </cell>
          <cell r="H45">
            <v>4138</v>
          </cell>
          <cell r="I45">
            <v>4254</v>
          </cell>
          <cell r="J45">
            <v>4304</v>
          </cell>
          <cell r="K45">
            <v>4403</v>
          </cell>
          <cell r="L45">
            <v>4513</v>
          </cell>
          <cell r="M45">
            <v>4578</v>
          </cell>
          <cell r="N45">
            <v>4630</v>
          </cell>
          <cell r="O45">
            <v>4685</v>
          </cell>
          <cell r="P45">
            <v>4633</v>
          </cell>
          <cell r="Q45">
            <v>38</v>
          </cell>
          <cell r="R45">
            <v>17</v>
          </cell>
          <cell r="S45">
            <v>-7</v>
          </cell>
          <cell r="T45">
            <v>0</v>
          </cell>
        </row>
        <row r="46">
          <cell r="A46" t="str">
            <v>ICS</v>
          </cell>
          <cell r="B46" t="str">
            <v>SMDS</v>
          </cell>
          <cell r="C46" t="str">
            <v>WSS</v>
          </cell>
          <cell r="D46" t="str">
            <v>Budget</v>
          </cell>
          <cell r="E46">
            <v>3965</v>
          </cell>
          <cell r="F46">
            <v>4027</v>
          </cell>
          <cell r="G46">
            <v>4090</v>
          </cell>
          <cell r="H46">
            <v>4154</v>
          </cell>
          <cell r="I46">
            <v>4222</v>
          </cell>
          <cell r="J46">
            <v>4308</v>
          </cell>
          <cell r="K46">
            <v>4394</v>
          </cell>
          <cell r="L46">
            <v>4463</v>
          </cell>
          <cell r="M46">
            <v>4501</v>
          </cell>
          <cell r="N46">
            <v>4540</v>
          </cell>
          <cell r="O46">
            <v>4621</v>
          </cell>
          <cell r="P46">
            <v>4726</v>
          </cell>
          <cell r="Q46">
            <v>13.25</v>
          </cell>
          <cell r="R46">
            <v>10.4</v>
          </cell>
          <cell r="S46">
            <v>16.25</v>
          </cell>
          <cell r="T46">
            <v>7.75</v>
          </cell>
        </row>
        <row r="47">
          <cell r="A47" t="str">
            <v>IP</v>
          </cell>
          <cell r="B47" t="str">
            <v>Btnet Direct</v>
          </cell>
          <cell r="C47" t="str">
            <v>Cessations</v>
          </cell>
          <cell r="D47" t="str">
            <v>Actual</v>
          </cell>
          <cell r="E47">
            <v>7</v>
          </cell>
          <cell r="F47">
            <v>3</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A48" t="str">
            <v>IP</v>
          </cell>
          <cell r="B48" t="str">
            <v>Btnet Direct</v>
          </cell>
          <cell r="C48" t="str">
            <v>Demand</v>
          </cell>
          <cell r="D48" t="str">
            <v>Actual</v>
          </cell>
          <cell r="E48">
            <v>163</v>
          </cell>
          <cell r="F48">
            <v>174</v>
          </cell>
          <cell r="G48">
            <v>143</v>
          </cell>
          <cell r="H48">
            <v>168</v>
          </cell>
          <cell r="I48">
            <v>270</v>
          </cell>
          <cell r="J48">
            <v>302</v>
          </cell>
          <cell r="K48">
            <v>154</v>
          </cell>
          <cell r="L48">
            <v>167</v>
          </cell>
          <cell r="M48">
            <v>156</v>
          </cell>
          <cell r="N48">
            <v>116</v>
          </cell>
          <cell r="O48">
            <v>168</v>
          </cell>
          <cell r="P48">
            <v>174</v>
          </cell>
          <cell r="Q48">
            <v>174</v>
          </cell>
          <cell r="R48">
            <v>186</v>
          </cell>
          <cell r="S48">
            <v>206</v>
          </cell>
          <cell r="T48">
            <v>124</v>
          </cell>
        </row>
        <row r="49">
          <cell r="A49" t="str">
            <v>IP</v>
          </cell>
          <cell r="B49" t="str">
            <v>Btnet Direct</v>
          </cell>
          <cell r="C49" t="str">
            <v>OIH</v>
          </cell>
          <cell r="D49" t="str">
            <v>Actual</v>
          </cell>
          <cell r="E49">
            <v>63</v>
          </cell>
          <cell r="F49">
            <v>110</v>
          </cell>
          <cell r="G49">
            <v>182</v>
          </cell>
          <cell r="H49">
            <v>189</v>
          </cell>
          <cell r="I49">
            <v>262</v>
          </cell>
          <cell r="J49">
            <v>371</v>
          </cell>
          <cell r="K49">
            <v>244</v>
          </cell>
          <cell r="L49">
            <v>249</v>
          </cell>
          <cell r="M49">
            <v>237</v>
          </cell>
          <cell r="N49">
            <v>174</v>
          </cell>
          <cell r="O49">
            <v>213</v>
          </cell>
          <cell r="P49">
            <v>190</v>
          </cell>
          <cell r="Q49">
            <v>214</v>
          </cell>
          <cell r="R49">
            <v>296</v>
          </cell>
          <cell r="S49">
            <v>323</v>
          </cell>
          <cell r="T49">
            <v>304</v>
          </cell>
        </row>
        <row r="50">
          <cell r="A50" t="str">
            <v>IP</v>
          </cell>
          <cell r="B50" t="str">
            <v>Btnet Direct</v>
          </cell>
          <cell r="C50" t="str">
            <v>RSS</v>
          </cell>
          <cell r="D50" t="str">
            <v>Actual</v>
          </cell>
          <cell r="E50">
            <v>845</v>
          </cell>
          <cell r="F50">
            <v>968</v>
          </cell>
          <cell r="G50">
            <v>1038</v>
          </cell>
          <cell r="H50">
            <v>1193</v>
          </cell>
          <cell r="I50">
            <v>1390</v>
          </cell>
          <cell r="J50">
            <v>1578</v>
          </cell>
          <cell r="K50">
            <v>1830</v>
          </cell>
          <cell r="L50">
            <v>1988</v>
          </cell>
          <cell r="M50">
            <v>2154</v>
          </cell>
          <cell r="N50">
            <v>2316</v>
          </cell>
          <cell r="O50">
            <v>2444</v>
          </cell>
          <cell r="P50">
            <v>2618</v>
          </cell>
          <cell r="Q50">
            <v>1654</v>
          </cell>
          <cell r="R50">
            <v>1754</v>
          </cell>
          <cell r="S50">
            <v>1923</v>
          </cell>
          <cell r="T50">
            <v>2068</v>
          </cell>
        </row>
        <row r="51">
          <cell r="A51" t="str">
            <v>IP</v>
          </cell>
          <cell r="B51" t="str">
            <v>Btnet Direct</v>
          </cell>
          <cell r="C51" t="str">
            <v>RSS</v>
          </cell>
          <cell r="D51" t="str">
            <v>Budget</v>
          </cell>
          <cell r="E51">
            <v>1059.56</v>
          </cell>
          <cell r="F51">
            <v>1099.52</v>
          </cell>
          <cell r="G51">
            <v>1247</v>
          </cell>
          <cell r="H51">
            <v>1382.17</v>
          </cell>
          <cell r="I51">
            <v>1539.57</v>
          </cell>
          <cell r="J51">
            <v>1660.47</v>
          </cell>
          <cell r="K51">
            <v>1816.15</v>
          </cell>
          <cell r="L51">
            <v>1958.63</v>
          </cell>
          <cell r="M51">
            <v>2075.0100000000002</v>
          </cell>
          <cell r="N51">
            <v>2207.0500000000002</v>
          </cell>
          <cell r="O51">
            <v>2366.9499999999998</v>
          </cell>
          <cell r="P51">
            <v>2533.0300000000002</v>
          </cell>
          <cell r="Q51">
            <v>0</v>
          </cell>
          <cell r="R51">
            <v>0</v>
          </cell>
          <cell r="S51">
            <v>0</v>
          </cell>
          <cell r="T51">
            <v>0</v>
          </cell>
        </row>
        <row r="52">
          <cell r="A52" t="str">
            <v>IP</v>
          </cell>
          <cell r="B52" t="str">
            <v>Btnet Direct</v>
          </cell>
          <cell r="C52" t="str">
            <v>Supply</v>
          </cell>
          <cell r="D52" t="str">
            <v>Actual</v>
          </cell>
          <cell r="E52">
            <v>153</v>
          </cell>
          <cell r="F52">
            <v>126</v>
          </cell>
          <cell r="G52">
            <v>70</v>
          </cell>
          <cell r="H52">
            <v>155</v>
          </cell>
          <cell r="I52">
            <v>197</v>
          </cell>
          <cell r="J52">
            <v>188</v>
          </cell>
          <cell r="K52">
            <v>252</v>
          </cell>
          <cell r="L52">
            <v>158</v>
          </cell>
          <cell r="M52">
            <v>166</v>
          </cell>
          <cell r="N52">
            <v>162</v>
          </cell>
          <cell r="O52">
            <v>128</v>
          </cell>
          <cell r="P52">
            <v>174</v>
          </cell>
          <cell r="Q52">
            <v>151</v>
          </cell>
          <cell r="R52">
            <v>100</v>
          </cell>
          <cell r="S52">
            <v>169</v>
          </cell>
          <cell r="T52">
            <v>145</v>
          </cell>
        </row>
        <row r="53">
          <cell r="A53" t="str">
            <v>IP</v>
          </cell>
          <cell r="B53" t="str">
            <v>Btnet Direct</v>
          </cell>
          <cell r="C53" t="str">
            <v>WSS</v>
          </cell>
          <cell r="D53" t="str">
            <v>Actual</v>
          </cell>
          <cell r="E53">
            <v>845</v>
          </cell>
          <cell r="F53">
            <v>968</v>
          </cell>
          <cell r="G53">
            <v>1038</v>
          </cell>
          <cell r="H53">
            <v>1193</v>
          </cell>
          <cell r="I53">
            <v>1390</v>
          </cell>
          <cell r="J53">
            <v>1578</v>
          </cell>
          <cell r="K53">
            <v>1830</v>
          </cell>
          <cell r="L53">
            <v>1988</v>
          </cell>
          <cell r="M53">
            <v>2154</v>
          </cell>
          <cell r="N53">
            <v>2316</v>
          </cell>
          <cell r="O53">
            <v>2444</v>
          </cell>
          <cell r="P53">
            <v>2618</v>
          </cell>
          <cell r="Q53">
            <v>1654</v>
          </cell>
          <cell r="R53">
            <v>1754</v>
          </cell>
          <cell r="S53">
            <v>0</v>
          </cell>
          <cell r="T53">
            <v>0</v>
          </cell>
        </row>
        <row r="54">
          <cell r="A54" t="str">
            <v>IP</v>
          </cell>
          <cell r="B54" t="str">
            <v>Dial IP</v>
          </cell>
          <cell r="C54" t="str">
            <v>Cessations</v>
          </cell>
          <cell r="D54" t="str">
            <v>Actual</v>
          </cell>
          <cell r="E54">
            <v>3</v>
          </cell>
          <cell r="F54">
            <v>3</v>
          </cell>
          <cell r="G54">
            <v>0</v>
          </cell>
          <cell r="H54">
            <v>3</v>
          </cell>
          <cell r="I54">
            <v>0</v>
          </cell>
          <cell r="J54">
            <v>0</v>
          </cell>
          <cell r="K54">
            <v>2</v>
          </cell>
          <cell r="L54">
            <v>0</v>
          </cell>
          <cell r="M54">
            <v>0</v>
          </cell>
          <cell r="N54">
            <v>0</v>
          </cell>
          <cell r="O54">
            <v>5</v>
          </cell>
          <cell r="P54">
            <v>1</v>
          </cell>
          <cell r="Q54">
            <v>0</v>
          </cell>
          <cell r="R54">
            <v>2</v>
          </cell>
          <cell r="S54">
            <v>0</v>
          </cell>
          <cell r="T54">
            <v>1</v>
          </cell>
        </row>
        <row r="55">
          <cell r="A55" t="str">
            <v>IP</v>
          </cell>
          <cell r="B55" t="str">
            <v>Dial IP</v>
          </cell>
          <cell r="C55" t="str">
            <v>Demand</v>
          </cell>
          <cell r="D55" t="str">
            <v>Actual</v>
          </cell>
          <cell r="E55">
            <v>0</v>
          </cell>
          <cell r="F55">
            <v>14</v>
          </cell>
          <cell r="G55">
            <v>34</v>
          </cell>
          <cell r="H55">
            <v>48</v>
          </cell>
          <cell r="I55">
            <v>55</v>
          </cell>
          <cell r="J55">
            <v>47</v>
          </cell>
          <cell r="K55">
            <v>40</v>
          </cell>
          <cell r="L55">
            <v>25</v>
          </cell>
          <cell r="M55">
            <v>21</v>
          </cell>
          <cell r="N55">
            <v>17</v>
          </cell>
          <cell r="O55">
            <v>55</v>
          </cell>
          <cell r="P55">
            <v>36</v>
          </cell>
          <cell r="Q55">
            <v>40</v>
          </cell>
          <cell r="R55">
            <v>29</v>
          </cell>
          <cell r="S55">
            <v>40</v>
          </cell>
          <cell r="T55">
            <v>49</v>
          </cell>
        </row>
        <row r="56">
          <cell r="A56" t="str">
            <v>IP</v>
          </cell>
          <cell r="B56" t="str">
            <v>Dial IP</v>
          </cell>
          <cell r="C56" t="str">
            <v>OIH</v>
          </cell>
          <cell r="D56" t="str">
            <v>Actual</v>
          </cell>
          <cell r="E56">
            <v>0</v>
          </cell>
          <cell r="F56">
            <v>12</v>
          </cell>
          <cell r="G56">
            <v>21</v>
          </cell>
          <cell r="H56">
            <v>40</v>
          </cell>
          <cell r="I56">
            <v>33</v>
          </cell>
          <cell r="J56">
            <v>36</v>
          </cell>
          <cell r="K56">
            <v>40</v>
          </cell>
          <cell r="L56">
            <v>30</v>
          </cell>
          <cell r="M56">
            <v>27</v>
          </cell>
          <cell r="N56">
            <v>32</v>
          </cell>
          <cell r="O56">
            <v>52</v>
          </cell>
          <cell r="P56">
            <v>37</v>
          </cell>
          <cell r="Q56">
            <v>40</v>
          </cell>
          <cell r="R56">
            <v>39</v>
          </cell>
          <cell r="S56">
            <v>40</v>
          </cell>
          <cell r="T56">
            <v>19</v>
          </cell>
        </row>
        <row r="57">
          <cell r="A57" t="str">
            <v>IP</v>
          </cell>
          <cell r="B57" t="str">
            <v>Dial IP</v>
          </cell>
          <cell r="C57" t="str">
            <v>RSS</v>
          </cell>
          <cell r="D57" t="str">
            <v>Actual</v>
          </cell>
          <cell r="E57">
            <v>47799</v>
          </cell>
          <cell r="F57">
            <v>48319</v>
          </cell>
          <cell r="G57">
            <v>48451</v>
          </cell>
          <cell r="H57">
            <v>48493</v>
          </cell>
          <cell r="I57">
            <v>48890</v>
          </cell>
          <cell r="J57">
            <v>48930</v>
          </cell>
          <cell r="K57">
            <v>48690</v>
          </cell>
          <cell r="L57">
            <v>61530</v>
          </cell>
          <cell r="M57">
            <v>99330</v>
          </cell>
          <cell r="N57">
            <v>105210</v>
          </cell>
          <cell r="O57">
            <v>107370</v>
          </cell>
          <cell r="P57">
            <v>122376</v>
          </cell>
          <cell r="Q57">
            <v>86790</v>
          </cell>
          <cell r="R57">
            <v>87344</v>
          </cell>
          <cell r="S57">
            <v>87382</v>
          </cell>
          <cell r="T57">
            <v>87433</v>
          </cell>
        </row>
        <row r="58">
          <cell r="A58" t="str">
            <v>IP</v>
          </cell>
          <cell r="B58" t="str">
            <v>Dial IP</v>
          </cell>
          <cell r="C58" t="str">
            <v>RSS</v>
          </cell>
          <cell r="D58" t="str">
            <v>Budget</v>
          </cell>
          <cell r="E58">
            <v>13886</v>
          </cell>
          <cell r="F58">
            <v>17986</v>
          </cell>
          <cell r="G58">
            <v>24227</v>
          </cell>
          <cell r="H58">
            <v>30868</v>
          </cell>
          <cell r="I58">
            <v>37023</v>
          </cell>
          <cell r="J58">
            <v>46725</v>
          </cell>
          <cell r="K58">
            <v>70435</v>
          </cell>
          <cell r="L58">
            <v>87135</v>
          </cell>
          <cell r="M58">
            <v>112385</v>
          </cell>
          <cell r="N58">
            <v>118735</v>
          </cell>
          <cell r="O58">
            <v>122515</v>
          </cell>
          <cell r="P58">
            <v>128863</v>
          </cell>
          <cell r="Q58">
            <v>0</v>
          </cell>
          <cell r="R58">
            <v>0</v>
          </cell>
          <cell r="S58">
            <v>0</v>
          </cell>
          <cell r="T58">
            <v>0</v>
          </cell>
        </row>
        <row r="59">
          <cell r="A59" t="str">
            <v>IP</v>
          </cell>
          <cell r="B59" t="str">
            <v>Dial IP</v>
          </cell>
          <cell r="C59" t="str">
            <v>Supply</v>
          </cell>
          <cell r="D59" t="str">
            <v>Actual</v>
          </cell>
          <cell r="E59">
            <v>0</v>
          </cell>
          <cell r="F59">
            <v>10</v>
          </cell>
          <cell r="G59">
            <v>25</v>
          </cell>
          <cell r="H59">
            <v>27</v>
          </cell>
          <cell r="I59">
            <v>60</v>
          </cell>
          <cell r="J59">
            <v>44</v>
          </cell>
          <cell r="K59">
            <v>35</v>
          </cell>
          <cell r="L59">
            <v>33</v>
          </cell>
          <cell r="M59">
            <v>24</v>
          </cell>
          <cell r="N59">
            <v>12</v>
          </cell>
          <cell r="O59">
            <v>34</v>
          </cell>
          <cell r="P59">
            <v>51</v>
          </cell>
          <cell r="Q59">
            <v>36</v>
          </cell>
          <cell r="R59">
            <v>30</v>
          </cell>
          <cell r="S59">
            <v>38</v>
          </cell>
          <cell r="T59">
            <v>52</v>
          </cell>
        </row>
        <row r="60">
          <cell r="A60" t="str">
            <v>IP</v>
          </cell>
          <cell r="B60" t="str">
            <v>Dial IP</v>
          </cell>
          <cell r="C60" t="str">
            <v>WSS</v>
          </cell>
          <cell r="D60" t="str">
            <v>Actual</v>
          </cell>
          <cell r="E60">
            <v>0</v>
          </cell>
          <cell r="F60">
            <v>0</v>
          </cell>
          <cell r="G60">
            <v>0</v>
          </cell>
          <cell r="H60">
            <v>0</v>
          </cell>
          <cell r="I60">
            <v>0</v>
          </cell>
          <cell r="J60">
            <v>0</v>
          </cell>
          <cell r="K60">
            <v>0</v>
          </cell>
          <cell r="L60">
            <v>0</v>
          </cell>
          <cell r="M60">
            <v>0</v>
          </cell>
          <cell r="N60">
            <v>0</v>
          </cell>
          <cell r="O60">
            <v>0</v>
          </cell>
          <cell r="P60">
            <v>0</v>
          </cell>
          <cell r="Q60">
            <v>149610</v>
          </cell>
          <cell r="R60">
            <v>158310</v>
          </cell>
          <cell r="S60">
            <v>0</v>
          </cell>
          <cell r="T60">
            <v>0</v>
          </cell>
        </row>
        <row r="61">
          <cell r="A61" t="str">
            <v>IP</v>
          </cell>
          <cell r="B61" t="str">
            <v>IPVPN</v>
          </cell>
          <cell r="C61" t="str">
            <v>Cessations</v>
          </cell>
          <cell r="D61" t="str">
            <v>Actual</v>
          </cell>
          <cell r="E61">
            <v>0</v>
          </cell>
          <cell r="F61">
            <v>2</v>
          </cell>
          <cell r="G61">
            <v>0</v>
          </cell>
          <cell r="H61">
            <v>0</v>
          </cell>
          <cell r="I61">
            <v>0</v>
          </cell>
          <cell r="J61">
            <v>0</v>
          </cell>
          <cell r="K61">
            <v>0</v>
          </cell>
          <cell r="L61">
            <v>1</v>
          </cell>
          <cell r="M61">
            <v>0</v>
          </cell>
          <cell r="N61">
            <v>0</v>
          </cell>
          <cell r="O61">
            <v>0</v>
          </cell>
          <cell r="P61">
            <v>2</v>
          </cell>
          <cell r="Q61">
            <v>2</v>
          </cell>
          <cell r="R61">
            <v>0</v>
          </cell>
          <cell r="S61">
            <v>0</v>
          </cell>
          <cell r="T61">
            <v>1</v>
          </cell>
        </row>
        <row r="62">
          <cell r="A62" t="str">
            <v>IP</v>
          </cell>
          <cell r="B62" t="str">
            <v>IPVPN</v>
          </cell>
          <cell r="C62" t="str">
            <v>Demand</v>
          </cell>
          <cell r="D62" t="str">
            <v>Actual</v>
          </cell>
          <cell r="E62">
            <v>22</v>
          </cell>
          <cell r="F62">
            <v>26</v>
          </cell>
          <cell r="G62">
            <v>1</v>
          </cell>
          <cell r="H62">
            <v>3</v>
          </cell>
          <cell r="I62">
            <v>4</v>
          </cell>
          <cell r="J62">
            <v>34</v>
          </cell>
          <cell r="K62">
            <v>7</v>
          </cell>
          <cell r="L62">
            <v>80</v>
          </cell>
          <cell r="M62">
            <v>27</v>
          </cell>
          <cell r="N62">
            <v>11</v>
          </cell>
          <cell r="O62">
            <v>7</v>
          </cell>
          <cell r="P62">
            <v>33</v>
          </cell>
          <cell r="Q62">
            <v>21</v>
          </cell>
          <cell r="R62">
            <v>41</v>
          </cell>
          <cell r="S62">
            <v>58</v>
          </cell>
          <cell r="T62">
            <v>122</v>
          </cell>
        </row>
        <row r="63">
          <cell r="A63" t="str">
            <v>IP</v>
          </cell>
          <cell r="B63" t="str">
            <v>IPVPN</v>
          </cell>
          <cell r="C63" t="str">
            <v>OIH</v>
          </cell>
          <cell r="D63" t="str">
            <v>Actual</v>
          </cell>
          <cell r="E63">
            <v>12</v>
          </cell>
          <cell r="F63">
            <v>6</v>
          </cell>
          <cell r="G63">
            <v>6</v>
          </cell>
          <cell r="H63">
            <v>4</v>
          </cell>
          <cell r="I63">
            <v>32</v>
          </cell>
          <cell r="J63">
            <v>55</v>
          </cell>
          <cell r="K63">
            <v>48</v>
          </cell>
          <cell r="L63">
            <v>120</v>
          </cell>
          <cell r="M63">
            <v>33</v>
          </cell>
          <cell r="N63">
            <v>35</v>
          </cell>
          <cell r="O63">
            <v>19</v>
          </cell>
          <cell r="P63">
            <v>44</v>
          </cell>
          <cell r="Q63">
            <v>51</v>
          </cell>
          <cell r="R63">
            <v>84</v>
          </cell>
          <cell r="S63">
            <v>105</v>
          </cell>
          <cell r="T63">
            <v>191</v>
          </cell>
        </row>
        <row r="64">
          <cell r="A64" t="str">
            <v>IP</v>
          </cell>
          <cell r="B64" t="str">
            <v>IPVPN</v>
          </cell>
          <cell r="C64" t="str">
            <v>RSS</v>
          </cell>
          <cell r="D64" t="str">
            <v>Actual</v>
          </cell>
          <cell r="E64">
            <v>26</v>
          </cell>
          <cell r="F64">
            <v>48</v>
          </cell>
          <cell r="G64">
            <v>49</v>
          </cell>
          <cell r="H64">
            <v>54</v>
          </cell>
          <cell r="I64">
            <v>58</v>
          </cell>
          <cell r="J64">
            <v>69</v>
          </cell>
          <cell r="K64">
            <v>83</v>
          </cell>
          <cell r="L64">
            <v>93</v>
          </cell>
          <cell r="M64">
            <v>191</v>
          </cell>
          <cell r="N64">
            <v>200</v>
          </cell>
          <cell r="O64">
            <v>220</v>
          </cell>
          <cell r="P64">
            <v>227</v>
          </cell>
          <cell r="Q64">
            <v>170</v>
          </cell>
          <cell r="R64">
            <v>177</v>
          </cell>
          <cell r="S64">
            <v>213</v>
          </cell>
          <cell r="T64">
            <v>248</v>
          </cell>
        </row>
        <row r="65">
          <cell r="A65" t="str">
            <v>IP</v>
          </cell>
          <cell r="B65" t="str">
            <v>IPVPN</v>
          </cell>
          <cell r="C65" t="str">
            <v>RSS</v>
          </cell>
          <cell r="D65" t="str">
            <v>Budget</v>
          </cell>
          <cell r="E65">
            <v>6</v>
          </cell>
          <cell r="F65">
            <v>11</v>
          </cell>
          <cell r="G65">
            <v>13</v>
          </cell>
          <cell r="H65">
            <v>17</v>
          </cell>
          <cell r="I65">
            <v>35</v>
          </cell>
          <cell r="J65">
            <v>61</v>
          </cell>
          <cell r="K65">
            <v>119</v>
          </cell>
          <cell r="L65">
            <v>148</v>
          </cell>
          <cell r="M65">
            <v>202</v>
          </cell>
          <cell r="N65">
            <v>230</v>
          </cell>
          <cell r="O65">
            <v>300</v>
          </cell>
          <cell r="P65">
            <v>326</v>
          </cell>
          <cell r="Q65">
            <v>0</v>
          </cell>
          <cell r="R65">
            <v>0</v>
          </cell>
          <cell r="S65">
            <v>0</v>
          </cell>
          <cell r="T65">
            <v>0</v>
          </cell>
        </row>
        <row r="66">
          <cell r="A66" t="str">
            <v>IP</v>
          </cell>
          <cell r="B66" t="str">
            <v>IPVPN</v>
          </cell>
          <cell r="C66" t="str">
            <v>Supply</v>
          </cell>
          <cell r="D66" t="str">
            <v>Actual</v>
          </cell>
          <cell r="E66">
            <v>26</v>
          </cell>
          <cell r="F66">
            <v>22</v>
          </cell>
          <cell r="G66">
            <v>1</v>
          </cell>
          <cell r="H66">
            <v>5</v>
          </cell>
          <cell r="I66">
            <v>4</v>
          </cell>
          <cell r="J66">
            <v>11</v>
          </cell>
          <cell r="K66">
            <v>14</v>
          </cell>
          <cell r="L66">
            <v>10</v>
          </cell>
          <cell r="M66">
            <v>98</v>
          </cell>
          <cell r="N66">
            <v>9</v>
          </cell>
          <cell r="O66">
            <v>20</v>
          </cell>
          <cell r="P66">
            <v>7</v>
          </cell>
          <cell r="Q66">
            <v>11</v>
          </cell>
          <cell r="R66">
            <v>7</v>
          </cell>
          <cell r="S66">
            <v>36</v>
          </cell>
          <cell r="T66">
            <v>36</v>
          </cell>
        </row>
        <row r="67">
          <cell r="A67" t="str">
            <v>IP</v>
          </cell>
          <cell r="B67" t="str">
            <v>IPVPN</v>
          </cell>
          <cell r="C67" t="str">
            <v>WSS</v>
          </cell>
          <cell r="D67" t="str">
            <v>Actual</v>
          </cell>
          <cell r="E67">
            <v>26</v>
          </cell>
          <cell r="F67">
            <v>48</v>
          </cell>
          <cell r="G67">
            <v>49</v>
          </cell>
          <cell r="H67">
            <v>54</v>
          </cell>
          <cell r="I67">
            <v>58</v>
          </cell>
          <cell r="J67">
            <v>69</v>
          </cell>
          <cell r="K67">
            <v>83</v>
          </cell>
          <cell r="L67">
            <v>93</v>
          </cell>
          <cell r="M67">
            <v>191</v>
          </cell>
          <cell r="N67">
            <v>200</v>
          </cell>
          <cell r="O67">
            <v>220</v>
          </cell>
          <cell r="P67">
            <v>227</v>
          </cell>
          <cell r="Q67">
            <v>170</v>
          </cell>
          <cell r="R67">
            <v>177</v>
          </cell>
          <cell r="S67">
            <v>0</v>
          </cell>
          <cell r="T67">
            <v>0</v>
          </cell>
        </row>
        <row r="68">
          <cell r="A68" t="str">
            <v>ISDN</v>
          </cell>
          <cell r="B68" t="str">
            <v>Business Highway</v>
          </cell>
          <cell r="C68" t="str">
            <v>Cessations</v>
          </cell>
          <cell r="D68" t="str">
            <v>Actual</v>
          </cell>
          <cell r="E68">
            <v>436</v>
          </cell>
          <cell r="F68">
            <v>629</v>
          </cell>
          <cell r="G68">
            <v>732</v>
          </cell>
          <cell r="H68">
            <v>843</v>
          </cell>
          <cell r="I68">
            <v>908</v>
          </cell>
          <cell r="J68">
            <v>1076</v>
          </cell>
          <cell r="K68">
            <v>1558</v>
          </cell>
          <cell r="L68">
            <v>1541</v>
          </cell>
          <cell r="M68">
            <v>1787</v>
          </cell>
          <cell r="N68">
            <v>1677</v>
          </cell>
          <cell r="O68">
            <v>1741</v>
          </cell>
          <cell r="P68">
            <v>2314</v>
          </cell>
          <cell r="Q68">
            <v>1876</v>
          </cell>
          <cell r="R68">
            <v>2086</v>
          </cell>
          <cell r="S68">
            <v>2898</v>
          </cell>
          <cell r="T68">
            <v>2590</v>
          </cell>
        </row>
        <row r="69">
          <cell r="A69" t="str">
            <v>ISDN</v>
          </cell>
          <cell r="B69" t="str">
            <v>Business Highway</v>
          </cell>
          <cell r="C69" t="str">
            <v>Cessations</v>
          </cell>
          <cell r="D69" t="str">
            <v>Budget</v>
          </cell>
          <cell r="E69">
            <v>0</v>
          </cell>
          <cell r="F69">
            <v>0</v>
          </cell>
          <cell r="G69">
            <v>0</v>
          </cell>
          <cell r="H69">
            <v>0</v>
          </cell>
          <cell r="I69">
            <v>0</v>
          </cell>
          <cell r="J69">
            <v>0</v>
          </cell>
          <cell r="K69">
            <v>0</v>
          </cell>
          <cell r="L69">
            <v>0</v>
          </cell>
          <cell r="M69">
            <v>0</v>
          </cell>
          <cell r="N69">
            <v>0</v>
          </cell>
          <cell r="O69">
            <v>0</v>
          </cell>
          <cell r="P69">
            <v>0</v>
          </cell>
          <cell r="Q69">
            <v>1605.3419379351899</v>
          </cell>
          <cell r="R69">
            <v>2639.5319013237399</v>
          </cell>
          <cell r="S69">
            <v>3181.7397265586801</v>
          </cell>
          <cell r="T69">
            <v>2443.19713971385</v>
          </cell>
        </row>
        <row r="70">
          <cell r="A70" t="str">
            <v>ISDN</v>
          </cell>
          <cell r="B70" t="str">
            <v>Business Highway</v>
          </cell>
          <cell r="C70" t="str">
            <v>Demand</v>
          </cell>
          <cell r="D70" t="str">
            <v>Actual</v>
          </cell>
          <cell r="E70">
            <v>8673</v>
          </cell>
          <cell r="F70">
            <v>10081</v>
          </cell>
          <cell r="G70">
            <v>10324</v>
          </cell>
          <cell r="H70">
            <v>12481</v>
          </cell>
          <cell r="I70">
            <v>11144</v>
          </cell>
          <cell r="J70">
            <v>11395</v>
          </cell>
          <cell r="K70">
            <v>14063</v>
          </cell>
          <cell r="L70">
            <v>10784</v>
          </cell>
          <cell r="M70">
            <v>9260</v>
          </cell>
          <cell r="N70">
            <v>10412</v>
          </cell>
          <cell r="O70">
            <v>12333</v>
          </cell>
          <cell r="P70">
            <v>16855</v>
          </cell>
          <cell r="Q70">
            <v>10284</v>
          </cell>
          <cell r="R70">
            <v>9291</v>
          </cell>
          <cell r="S70">
            <v>13374</v>
          </cell>
          <cell r="T70">
            <v>12284</v>
          </cell>
        </row>
        <row r="71">
          <cell r="A71" t="str">
            <v>ISDN</v>
          </cell>
          <cell r="B71" t="str">
            <v>Business Highway</v>
          </cell>
          <cell r="C71" t="str">
            <v>Demand</v>
          </cell>
          <cell r="D71" t="str">
            <v>Budget</v>
          </cell>
          <cell r="E71">
            <v>13447.34</v>
          </cell>
          <cell r="F71">
            <v>14472.91</v>
          </cell>
          <cell r="G71">
            <v>12626.93</v>
          </cell>
          <cell r="H71">
            <v>13202</v>
          </cell>
          <cell r="I71">
            <v>12394.86</v>
          </cell>
          <cell r="J71">
            <v>10413.68</v>
          </cell>
          <cell r="K71">
            <v>16323.26</v>
          </cell>
          <cell r="L71">
            <v>10015.27</v>
          </cell>
          <cell r="M71">
            <v>11923.99</v>
          </cell>
          <cell r="N71">
            <v>9809.23</v>
          </cell>
          <cell r="O71">
            <v>11230.76</v>
          </cell>
          <cell r="P71">
            <v>14109.76</v>
          </cell>
          <cell r="Q71">
            <v>12127.544706295899</v>
          </cell>
          <cell r="R71">
            <v>13689.137186026101</v>
          </cell>
          <cell r="S71">
            <v>16291.6820228383</v>
          </cell>
          <cell r="T71">
            <v>15099.8938283676</v>
          </cell>
        </row>
        <row r="72">
          <cell r="A72" t="str">
            <v>ISDN</v>
          </cell>
          <cell r="B72" t="str">
            <v>Business Highway</v>
          </cell>
          <cell r="C72" t="str">
            <v>OIH</v>
          </cell>
          <cell r="D72" t="str">
            <v>Actual</v>
          </cell>
          <cell r="E72">
            <v>7351</v>
          </cell>
          <cell r="F72">
            <v>9670</v>
          </cell>
          <cell r="G72">
            <v>10482</v>
          </cell>
          <cell r="H72">
            <v>10338</v>
          </cell>
          <cell r="I72">
            <v>11217</v>
          </cell>
          <cell r="J72">
            <v>12578</v>
          </cell>
          <cell r="K72">
            <v>11655</v>
          </cell>
          <cell r="L72">
            <v>11429</v>
          </cell>
          <cell r="M72">
            <v>9195</v>
          </cell>
          <cell r="N72">
            <v>10278</v>
          </cell>
          <cell r="O72">
            <v>11296</v>
          </cell>
          <cell r="P72">
            <v>12293</v>
          </cell>
          <cell r="Q72">
            <v>24042</v>
          </cell>
          <cell r="R72">
            <v>11318</v>
          </cell>
          <cell r="S72">
            <v>11100</v>
          </cell>
          <cell r="T72">
            <v>12269</v>
          </cell>
        </row>
        <row r="73">
          <cell r="A73" t="str">
            <v>ISDN</v>
          </cell>
          <cell r="B73" t="str">
            <v>Business Highway</v>
          </cell>
          <cell r="C73" t="str">
            <v>OIH</v>
          </cell>
          <cell r="D73" t="str">
            <v>Budget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A74" t="str">
            <v>ISDN</v>
          </cell>
          <cell r="B74" t="str">
            <v>Business Highway</v>
          </cell>
          <cell r="C74" t="str">
            <v>RSS</v>
          </cell>
          <cell r="D74" t="str">
            <v>Actual</v>
          </cell>
          <cell r="E74">
            <v>37386</v>
          </cell>
          <cell r="F74">
            <v>44474</v>
          </cell>
          <cell r="G74">
            <v>53234</v>
          </cell>
          <cell r="H74">
            <v>64844</v>
          </cell>
          <cell r="I74">
            <v>74169</v>
          </cell>
          <cell r="J74">
            <v>83159</v>
          </cell>
          <cell r="K74">
            <v>96561</v>
          </cell>
          <cell r="L74">
            <v>105312</v>
          </cell>
          <cell r="M74">
            <v>114547</v>
          </cell>
          <cell r="N74">
            <v>122188</v>
          </cell>
          <cell r="O74">
            <v>131444</v>
          </cell>
          <cell r="P74">
            <v>141341</v>
          </cell>
          <cell r="Q74">
            <v>149403</v>
          </cell>
          <cell r="R74">
            <v>156815</v>
          </cell>
          <cell r="S74">
            <v>166828</v>
          </cell>
          <cell r="T74">
            <v>174906</v>
          </cell>
        </row>
        <row r="75">
          <cell r="A75" t="str">
            <v>ISDN</v>
          </cell>
          <cell r="B75" t="str">
            <v>Business Highway</v>
          </cell>
          <cell r="C75" t="str">
            <v>RSS</v>
          </cell>
          <cell r="D75" t="str">
            <v>Budget</v>
          </cell>
          <cell r="E75">
            <v>42033.13</v>
          </cell>
          <cell r="F75">
            <v>51653.02</v>
          </cell>
          <cell r="G75">
            <v>61272.91</v>
          </cell>
          <cell r="H75">
            <v>73930.66</v>
          </cell>
          <cell r="I75">
            <v>84056.86</v>
          </cell>
          <cell r="J75">
            <v>93676.75</v>
          </cell>
          <cell r="K75">
            <v>106334.5</v>
          </cell>
          <cell r="L75">
            <v>116460.7</v>
          </cell>
          <cell r="M75">
            <v>128105.83</v>
          </cell>
          <cell r="N75">
            <v>137725.72</v>
          </cell>
          <cell r="O75">
            <v>147851.92000000001</v>
          </cell>
          <cell r="P75">
            <v>160509.67000000001</v>
          </cell>
          <cell r="Q75">
            <v>150978.31413703301</v>
          </cell>
          <cell r="R75">
            <v>161283.22582494799</v>
          </cell>
          <cell r="S75">
            <v>175973.61694008901</v>
          </cell>
          <cell r="T75">
            <v>186984.56698530199</v>
          </cell>
        </row>
        <row r="76">
          <cell r="A76" t="str">
            <v>ISDN</v>
          </cell>
          <cell r="B76" t="str">
            <v>Business Highway</v>
          </cell>
          <cell r="C76" t="str">
            <v>Supply</v>
          </cell>
          <cell r="D76" t="str">
            <v>Actual</v>
          </cell>
          <cell r="E76">
            <v>7446</v>
          </cell>
          <cell r="F76">
            <v>7762</v>
          </cell>
          <cell r="G76">
            <v>9512</v>
          </cell>
          <cell r="H76">
            <v>12676</v>
          </cell>
          <cell r="I76">
            <v>10265</v>
          </cell>
          <cell r="J76">
            <v>10034</v>
          </cell>
          <cell r="K76">
            <v>14986</v>
          </cell>
          <cell r="L76">
            <v>10981</v>
          </cell>
          <cell r="M76">
            <v>11495</v>
          </cell>
          <cell r="N76">
            <v>9313</v>
          </cell>
          <cell r="O76">
            <v>11319</v>
          </cell>
          <cell r="P76">
            <v>15818</v>
          </cell>
          <cell r="Q76">
            <v>10541</v>
          </cell>
          <cell r="R76">
            <v>9976</v>
          </cell>
          <cell r="S76">
            <v>13527</v>
          </cell>
          <cell r="T76">
            <v>11085</v>
          </cell>
        </row>
        <row r="77">
          <cell r="A77" t="str">
            <v>ISDN</v>
          </cell>
          <cell r="B77" t="str">
            <v>Business Highway</v>
          </cell>
          <cell r="C77" t="str">
            <v>Supply</v>
          </cell>
          <cell r="D77" t="str">
            <v>Budget</v>
          </cell>
          <cell r="E77">
            <v>11943.9</v>
          </cell>
          <cell r="F77">
            <v>9866.7000000000007</v>
          </cell>
          <cell r="G77">
            <v>9866.7000000000007</v>
          </cell>
          <cell r="H77">
            <v>12982.5</v>
          </cell>
          <cell r="I77">
            <v>10386</v>
          </cell>
          <cell r="J77">
            <v>9866.7000000000007</v>
          </cell>
          <cell r="K77">
            <v>12982.5</v>
          </cell>
          <cell r="L77">
            <v>10386</v>
          </cell>
          <cell r="M77">
            <v>11943.9</v>
          </cell>
          <cell r="N77">
            <v>9866.7000000000007</v>
          </cell>
          <cell r="O77">
            <v>10386</v>
          </cell>
          <cell r="P77">
            <v>12982.5</v>
          </cell>
          <cell r="Q77">
            <v>6019.6053913043497</v>
          </cell>
          <cell r="R77">
            <v>8018.1459999999997</v>
          </cell>
          <cell r="S77">
            <v>12411.658105263199</v>
          </cell>
          <cell r="T77">
            <v>10475.446400000001</v>
          </cell>
        </row>
        <row r="78">
          <cell r="A78" t="str">
            <v>ISDN</v>
          </cell>
          <cell r="B78" t="str">
            <v>Business Highway</v>
          </cell>
          <cell r="C78" t="str">
            <v>WSS</v>
          </cell>
          <cell r="D78" t="str">
            <v>Actual</v>
          </cell>
          <cell r="E78">
            <v>0</v>
          </cell>
          <cell r="F78">
            <v>0</v>
          </cell>
          <cell r="G78">
            <v>0</v>
          </cell>
          <cell r="H78">
            <v>0</v>
          </cell>
          <cell r="I78">
            <v>0</v>
          </cell>
          <cell r="J78">
            <v>0</v>
          </cell>
          <cell r="K78">
            <v>0</v>
          </cell>
          <cell r="L78">
            <v>0</v>
          </cell>
          <cell r="M78">
            <v>0</v>
          </cell>
          <cell r="N78">
            <v>0</v>
          </cell>
          <cell r="O78">
            <v>0</v>
          </cell>
          <cell r="P78">
            <v>0</v>
          </cell>
          <cell r="Q78">
            <v>151699</v>
          </cell>
          <cell r="R78">
            <v>159412</v>
          </cell>
          <cell r="S78">
            <v>169887</v>
          </cell>
          <cell r="T78">
            <v>178298</v>
          </cell>
        </row>
        <row r="79">
          <cell r="A79" t="str">
            <v>ISDN</v>
          </cell>
          <cell r="B79" t="str">
            <v>Home Highway</v>
          </cell>
          <cell r="C79" t="str">
            <v>Cessations</v>
          </cell>
          <cell r="D79" t="str">
            <v>Actual</v>
          </cell>
          <cell r="E79">
            <v>0</v>
          </cell>
          <cell r="F79">
            <v>0</v>
          </cell>
          <cell r="G79">
            <v>0</v>
          </cell>
          <cell r="H79">
            <v>319</v>
          </cell>
          <cell r="I79">
            <v>320</v>
          </cell>
          <cell r="J79">
            <v>352</v>
          </cell>
          <cell r="K79">
            <v>893</v>
          </cell>
          <cell r="L79">
            <v>476</v>
          </cell>
          <cell r="M79">
            <v>465</v>
          </cell>
          <cell r="N79">
            <v>411</v>
          </cell>
          <cell r="O79">
            <v>464</v>
          </cell>
          <cell r="P79">
            <v>814</v>
          </cell>
          <cell r="Q79">
            <v>575</v>
          </cell>
          <cell r="R79">
            <v>684</v>
          </cell>
          <cell r="S79">
            <v>1049</v>
          </cell>
          <cell r="T79">
            <v>1195</v>
          </cell>
        </row>
        <row r="80">
          <cell r="A80" t="str">
            <v>ISDN</v>
          </cell>
          <cell r="B80" t="str">
            <v>Home Highway</v>
          </cell>
          <cell r="C80" t="str">
            <v>Cessations</v>
          </cell>
          <cell r="D80" t="str">
            <v>Budget</v>
          </cell>
          <cell r="E80">
            <v>0</v>
          </cell>
          <cell r="F80">
            <v>0</v>
          </cell>
          <cell r="G80">
            <v>0</v>
          </cell>
          <cell r="H80">
            <v>0</v>
          </cell>
          <cell r="I80">
            <v>0</v>
          </cell>
          <cell r="J80">
            <v>0</v>
          </cell>
          <cell r="K80">
            <v>0</v>
          </cell>
          <cell r="L80">
            <v>0</v>
          </cell>
          <cell r="M80">
            <v>0</v>
          </cell>
          <cell r="N80">
            <v>0</v>
          </cell>
          <cell r="O80">
            <v>0</v>
          </cell>
          <cell r="P80">
            <v>0</v>
          </cell>
          <cell r="Q80">
            <v>1900.00000000001</v>
          </cell>
          <cell r="R80">
            <v>1900.00000000001</v>
          </cell>
          <cell r="S80">
            <v>1900.00000000001</v>
          </cell>
          <cell r="T80">
            <v>1499.99999999999</v>
          </cell>
        </row>
        <row r="81">
          <cell r="A81" t="str">
            <v>ISDN</v>
          </cell>
          <cell r="B81" t="str">
            <v>Home Highway</v>
          </cell>
          <cell r="C81" t="str">
            <v>Demand</v>
          </cell>
          <cell r="D81" t="str">
            <v>Actual</v>
          </cell>
          <cell r="E81">
            <v>8743</v>
          </cell>
          <cell r="F81">
            <v>10736</v>
          </cell>
          <cell r="G81">
            <v>11150</v>
          </cell>
          <cell r="H81">
            <v>9589</v>
          </cell>
          <cell r="I81">
            <v>7510</v>
          </cell>
          <cell r="J81">
            <v>10193</v>
          </cell>
          <cell r="K81">
            <v>10840</v>
          </cell>
          <cell r="L81">
            <v>11933</v>
          </cell>
          <cell r="M81">
            <v>11373</v>
          </cell>
          <cell r="N81">
            <v>13549</v>
          </cell>
          <cell r="O81">
            <v>13855</v>
          </cell>
          <cell r="P81">
            <v>14775</v>
          </cell>
          <cell r="Q81">
            <v>8314</v>
          </cell>
          <cell r="R81">
            <v>8125</v>
          </cell>
          <cell r="S81">
            <v>11176</v>
          </cell>
          <cell r="T81">
            <v>10509</v>
          </cell>
        </row>
        <row r="82">
          <cell r="A82" t="str">
            <v>ISDN</v>
          </cell>
          <cell r="B82" t="str">
            <v>Home Highway</v>
          </cell>
          <cell r="C82" t="str">
            <v>Demand</v>
          </cell>
          <cell r="D82" t="str">
            <v>Budget</v>
          </cell>
          <cell r="E82">
            <v>0</v>
          </cell>
          <cell r="F82">
            <v>0</v>
          </cell>
          <cell r="G82">
            <v>0</v>
          </cell>
          <cell r="H82">
            <v>0</v>
          </cell>
          <cell r="I82">
            <v>0</v>
          </cell>
          <cell r="J82">
            <v>0</v>
          </cell>
          <cell r="K82">
            <v>0</v>
          </cell>
          <cell r="L82">
            <v>0</v>
          </cell>
          <cell r="M82">
            <v>0</v>
          </cell>
          <cell r="N82">
            <v>0</v>
          </cell>
          <cell r="O82">
            <v>0</v>
          </cell>
          <cell r="P82">
            <v>0</v>
          </cell>
          <cell r="Q82">
            <v>12000</v>
          </cell>
          <cell r="R82">
            <v>12000</v>
          </cell>
          <cell r="S82">
            <v>15000</v>
          </cell>
          <cell r="T82">
            <v>10400</v>
          </cell>
        </row>
        <row r="83">
          <cell r="A83" t="str">
            <v>ISDN</v>
          </cell>
          <cell r="B83" t="str">
            <v>Home Highway</v>
          </cell>
          <cell r="C83" t="str">
            <v>OIH</v>
          </cell>
          <cell r="D83" t="str">
            <v>Actual</v>
          </cell>
          <cell r="E83">
            <v>0</v>
          </cell>
          <cell r="F83">
            <v>0</v>
          </cell>
          <cell r="G83">
            <v>10900</v>
          </cell>
          <cell r="H83">
            <v>7472</v>
          </cell>
          <cell r="I83">
            <v>7856</v>
          </cell>
          <cell r="J83">
            <v>10523</v>
          </cell>
          <cell r="K83">
            <v>9062</v>
          </cell>
          <cell r="L83">
            <v>11141</v>
          </cell>
          <cell r="M83">
            <v>10147</v>
          </cell>
          <cell r="N83">
            <v>13473</v>
          </cell>
          <cell r="O83">
            <v>15054</v>
          </cell>
          <cell r="P83">
            <v>13283</v>
          </cell>
          <cell r="Q83">
            <v>11124</v>
          </cell>
          <cell r="R83">
            <v>9415</v>
          </cell>
          <cell r="S83">
            <v>9245</v>
          </cell>
          <cell r="T83">
            <v>10458</v>
          </cell>
        </row>
        <row r="84">
          <cell r="A84" t="str">
            <v>ISDN</v>
          </cell>
          <cell r="B84" t="str">
            <v>Home Highway</v>
          </cell>
          <cell r="C84" t="str">
            <v>OIH</v>
          </cell>
          <cell r="D84" t="str">
            <v>Budget</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ISDN</v>
          </cell>
          <cell r="B85" t="str">
            <v>Home Highway</v>
          </cell>
          <cell r="C85" t="str">
            <v>RSS</v>
          </cell>
          <cell r="D85" t="str">
            <v>Actual</v>
          </cell>
          <cell r="E85">
            <v>0</v>
          </cell>
          <cell r="F85">
            <v>0</v>
          </cell>
          <cell r="G85">
            <v>0</v>
          </cell>
          <cell r="H85">
            <v>65716</v>
          </cell>
          <cell r="I85">
            <v>72338</v>
          </cell>
          <cell r="J85">
            <v>79185</v>
          </cell>
          <cell r="K85">
            <v>90235</v>
          </cell>
          <cell r="L85">
            <v>95280</v>
          </cell>
          <cell r="M85">
            <v>105181</v>
          </cell>
          <cell r="N85">
            <v>112746</v>
          </cell>
          <cell r="O85">
            <v>122901</v>
          </cell>
          <cell r="P85">
            <v>136260</v>
          </cell>
          <cell r="Q85">
            <v>144142</v>
          </cell>
          <cell r="R85">
            <v>151354</v>
          </cell>
          <cell r="S85">
            <v>158196</v>
          </cell>
          <cell r="T85">
            <v>163342</v>
          </cell>
        </row>
        <row r="86">
          <cell r="A86" t="str">
            <v>ISDN</v>
          </cell>
          <cell r="B86" t="str">
            <v>Home Highway</v>
          </cell>
          <cell r="C86" t="str">
            <v>RSS</v>
          </cell>
          <cell r="D86" t="str">
            <v>Budget</v>
          </cell>
          <cell r="E86">
            <v>34947.69</v>
          </cell>
          <cell r="F86">
            <v>40603.96</v>
          </cell>
          <cell r="G86">
            <v>47638.99</v>
          </cell>
          <cell r="H86">
            <v>54614.080000000002</v>
          </cell>
          <cell r="I86">
            <v>59108.88</v>
          </cell>
          <cell r="J86">
            <v>65544.45</v>
          </cell>
          <cell r="K86">
            <v>75734.179999999993</v>
          </cell>
          <cell r="L86">
            <v>84769.94</v>
          </cell>
          <cell r="M86">
            <v>91969.83</v>
          </cell>
          <cell r="N86">
            <v>100518.52</v>
          </cell>
          <cell r="O86">
            <v>109756.6</v>
          </cell>
          <cell r="P86">
            <v>122171.85</v>
          </cell>
          <cell r="Q86">
            <v>144500</v>
          </cell>
          <cell r="R86">
            <v>155100</v>
          </cell>
          <cell r="S86">
            <v>165700</v>
          </cell>
          <cell r="T86">
            <v>174600</v>
          </cell>
        </row>
        <row r="87">
          <cell r="A87" t="str">
            <v>ISDN</v>
          </cell>
          <cell r="B87" t="str">
            <v>Home Highway</v>
          </cell>
          <cell r="C87" t="str">
            <v>Supply</v>
          </cell>
          <cell r="D87" t="str">
            <v>Actual</v>
          </cell>
          <cell r="E87">
            <v>5575</v>
          </cell>
          <cell r="F87">
            <v>8351</v>
          </cell>
          <cell r="G87">
            <v>9602</v>
          </cell>
          <cell r="H87">
            <v>12981</v>
          </cell>
          <cell r="I87">
            <v>8015</v>
          </cell>
          <cell r="J87">
            <v>7526</v>
          </cell>
          <cell r="K87">
            <v>12401</v>
          </cell>
          <cell r="L87">
            <v>9487</v>
          </cell>
          <cell r="M87">
            <v>12035</v>
          </cell>
          <cell r="N87">
            <v>9567</v>
          </cell>
          <cell r="O87">
            <v>12089</v>
          </cell>
          <cell r="P87">
            <v>15840</v>
          </cell>
          <cell r="Q87">
            <v>9937</v>
          </cell>
          <cell r="R87">
            <v>9337</v>
          </cell>
          <cell r="S87">
            <v>10473</v>
          </cell>
          <cell r="T87">
            <v>8354</v>
          </cell>
        </row>
        <row r="88">
          <cell r="A88" t="str">
            <v>ISDN</v>
          </cell>
          <cell r="B88" t="str">
            <v>Home Highway</v>
          </cell>
          <cell r="C88" t="str">
            <v>Supply</v>
          </cell>
          <cell r="D88" t="str">
            <v>Budget</v>
          </cell>
          <cell r="E88">
            <v>0</v>
          </cell>
          <cell r="F88">
            <v>0</v>
          </cell>
          <cell r="G88">
            <v>0</v>
          </cell>
          <cell r="H88">
            <v>0</v>
          </cell>
          <cell r="I88">
            <v>0</v>
          </cell>
          <cell r="J88">
            <v>0</v>
          </cell>
          <cell r="K88">
            <v>0</v>
          </cell>
          <cell r="L88">
            <v>0</v>
          </cell>
          <cell r="M88">
            <v>0</v>
          </cell>
          <cell r="N88">
            <v>0</v>
          </cell>
          <cell r="O88">
            <v>0</v>
          </cell>
          <cell r="P88">
            <v>0</v>
          </cell>
          <cell r="Q88">
            <v>12500</v>
          </cell>
          <cell r="R88">
            <v>12500</v>
          </cell>
          <cell r="S88">
            <v>12500</v>
          </cell>
          <cell r="T88">
            <v>10416.666666666701</v>
          </cell>
        </row>
        <row r="89">
          <cell r="A89" t="str">
            <v>ISDN</v>
          </cell>
          <cell r="B89" t="str">
            <v>Home Highway</v>
          </cell>
          <cell r="C89" t="str">
            <v>WSS</v>
          </cell>
          <cell r="D89" t="str">
            <v>Actual</v>
          </cell>
          <cell r="E89">
            <v>0</v>
          </cell>
          <cell r="F89">
            <v>0</v>
          </cell>
          <cell r="G89">
            <v>0</v>
          </cell>
          <cell r="H89">
            <v>0</v>
          </cell>
          <cell r="I89">
            <v>0</v>
          </cell>
          <cell r="J89">
            <v>0</v>
          </cell>
          <cell r="K89">
            <v>0</v>
          </cell>
          <cell r="L89">
            <v>0</v>
          </cell>
          <cell r="M89">
            <v>0</v>
          </cell>
          <cell r="N89">
            <v>0</v>
          </cell>
          <cell r="O89">
            <v>0</v>
          </cell>
          <cell r="P89">
            <v>0</v>
          </cell>
          <cell r="Q89">
            <v>159868</v>
          </cell>
          <cell r="R89">
            <v>168636</v>
          </cell>
          <cell r="S89">
            <v>178270</v>
          </cell>
          <cell r="T89">
            <v>185489</v>
          </cell>
        </row>
        <row r="90">
          <cell r="A90" t="str">
            <v>ISDN</v>
          </cell>
          <cell r="B90" t="str">
            <v>ISDN2</v>
          </cell>
          <cell r="C90" t="str">
            <v>Cessations</v>
          </cell>
          <cell r="D90" t="str">
            <v>Actual</v>
          </cell>
          <cell r="E90">
            <v>10825</v>
          </cell>
          <cell r="F90">
            <v>9823</v>
          </cell>
          <cell r="G90">
            <v>8872</v>
          </cell>
          <cell r="H90">
            <v>13074</v>
          </cell>
          <cell r="I90">
            <v>9009</v>
          </cell>
          <cell r="J90">
            <v>8834</v>
          </cell>
          <cell r="K90">
            <v>12843</v>
          </cell>
          <cell r="L90">
            <v>12326</v>
          </cell>
          <cell r="M90">
            <v>12833</v>
          </cell>
          <cell r="N90">
            <v>11773</v>
          </cell>
          <cell r="O90">
            <v>11480</v>
          </cell>
          <cell r="P90">
            <v>17063</v>
          </cell>
          <cell r="Q90">
            <v>39524</v>
          </cell>
          <cell r="R90">
            <v>13185</v>
          </cell>
          <cell r="S90">
            <v>17813</v>
          </cell>
          <cell r="T90">
            <v>15247</v>
          </cell>
        </row>
        <row r="91">
          <cell r="A91" t="str">
            <v>ISDN</v>
          </cell>
          <cell r="B91" t="str">
            <v>ISDN2</v>
          </cell>
          <cell r="C91" t="str">
            <v>Cessations</v>
          </cell>
          <cell r="D91" t="str">
            <v>Budget</v>
          </cell>
          <cell r="E91">
            <v>14107.97</v>
          </cell>
          <cell r="F91">
            <v>11654.41</v>
          </cell>
          <cell r="G91">
            <v>11654.41</v>
          </cell>
          <cell r="H91">
            <v>15334.75</v>
          </cell>
          <cell r="I91">
            <v>12267.8</v>
          </cell>
          <cell r="J91">
            <v>11654.41</v>
          </cell>
          <cell r="K91">
            <v>15334.75</v>
          </cell>
          <cell r="L91">
            <v>12267.8</v>
          </cell>
          <cell r="M91">
            <v>14107.97</v>
          </cell>
          <cell r="N91">
            <v>11654.41</v>
          </cell>
          <cell r="O91">
            <v>12267.8</v>
          </cell>
          <cell r="P91">
            <v>15334.75</v>
          </cell>
          <cell r="Q91">
            <v>9151.6516903281408</v>
          </cell>
          <cell r="R91">
            <v>10247.7546246365</v>
          </cell>
          <cell r="S91">
            <v>13070.8873708357</v>
          </cell>
          <cell r="T91">
            <v>11422.965551364099</v>
          </cell>
        </row>
        <row r="92">
          <cell r="A92" t="str">
            <v>ISDN</v>
          </cell>
          <cell r="B92" t="str">
            <v>ISDN2</v>
          </cell>
          <cell r="C92" t="str">
            <v>Demand</v>
          </cell>
          <cell r="D92" t="str">
            <v>Actual</v>
          </cell>
          <cell r="E92">
            <v>26762</v>
          </cell>
          <cell r="F92">
            <v>23580</v>
          </cell>
          <cell r="G92">
            <v>24542</v>
          </cell>
          <cell r="H92">
            <v>34118</v>
          </cell>
          <cell r="I92">
            <v>26993</v>
          </cell>
          <cell r="J92">
            <v>25439</v>
          </cell>
          <cell r="K92">
            <v>34467</v>
          </cell>
          <cell r="L92">
            <v>32215</v>
          </cell>
          <cell r="M92">
            <v>31172</v>
          </cell>
          <cell r="N92">
            <v>22466</v>
          </cell>
          <cell r="O92">
            <v>32123</v>
          </cell>
          <cell r="P92">
            <v>44106</v>
          </cell>
          <cell r="Q92">
            <v>29951</v>
          </cell>
          <cell r="R92">
            <v>33430</v>
          </cell>
          <cell r="S92">
            <v>42411</v>
          </cell>
          <cell r="T92">
            <v>36021</v>
          </cell>
        </row>
        <row r="93">
          <cell r="A93" t="str">
            <v>ISDN</v>
          </cell>
          <cell r="B93" t="str">
            <v>ISDN2</v>
          </cell>
          <cell r="C93" t="str">
            <v>Demand</v>
          </cell>
          <cell r="D93" t="str">
            <v>Budget</v>
          </cell>
          <cell r="E93">
            <v>27052.83</v>
          </cell>
          <cell r="F93">
            <v>20725.28</v>
          </cell>
          <cell r="G93">
            <v>19893.47</v>
          </cell>
          <cell r="H93">
            <v>26398</v>
          </cell>
          <cell r="I93">
            <v>19605.14</v>
          </cell>
          <cell r="J93">
            <v>22836.32</v>
          </cell>
          <cell r="K93">
            <v>28176.74</v>
          </cell>
          <cell r="L93">
            <v>24384.73</v>
          </cell>
          <cell r="M93">
            <v>21890.25</v>
          </cell>
          <cell r="N93">
            <v>22465.97</v>
          </cell>
          <cell r="O93">
            <v>21885.24</v>
          </cell>
          <cell r="P93">
            <v>21976.04</v>
          </cell>
          <cell r="Q93">
            <v>23035.147826086999</v>
          </cell>
          <cell r="R93">
            <v>21427.043478260901</v>
          </cell>
          <cell r="S93">
            <v>28156.173913043502</v>
          </cell>
          <cell r="T93">
            <v>27634.608695652201</v>
          </cell>
        </row>
        <row r="94">
          <cell r="A94" t="str">
            <v>ISDN</v>
          </cell>
          <cell r="B94" t="str">
            <v>ISDN2</v>
          </cell>
          <cell r="C94" t="str">
            <v>OIH</v>
          </cell>
          <cell r="D94" t="str">
            <v>Actual</v>
          </cell>
          <cell r="E94">
            <v>26028</v>
          </cell>
          <cell r="F94">
            <v>26556</v>
          </cell>
          <cell r="G94">
            <v>28776</v>
          </cell>
          <cell r="H94">
            <v>31145</v>
          </cell>
          <cell r="I94">
            <v>33080</v>
          </cell>
          <cell r="J94">
            <v>32216</v>
          </cell>
          <cell r="K94">
            <v>31721</v>
          </cell>
          <cell r="L94">
            <v>37462</v>
          </cell>
          <cell r="M94">
            <v>37031</v>
          </cell>
          <cell r="N94">
            <v>36408</v>
          </cell>
          <cell r="O94">
            <v>54827</v>
          </cell>
          <cell r="P94">
            <v>38328</v>
          </cell>
          <cell r="Q94">
            <v>79048</v>
          </cell>
          <cell r="R94">
            <v>39910</v>
          </cell>
          <cell r="S94">
            <v>40073</v>
          </cell>
          <cell r="T94">
            <v>42100</v>
          </cell>
        </row>
        <row r="95">
          <cell r="A95" t="str">
            <v>ISDN</v>
          </cell>
          <cell r="B95" t="str">
            <v>ISDN2</v>
          </cell>
          <cell r="C95" t="str">
            <v>OIH</v>
          </cell>
          <cell r="D95" t="str">
            <v>Budget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row>
        <row r="96">
          <cell r="A96" t="str">
            <v>ISDN</v>
          </cell>
          <cell r="B96" t="str">
            <v>ISDN2</v>
          </cell>
          <cell r="C96" t="str">
            <v>RSS</v>
          </cell>
          <cell r="D96" t="str">
            <v>Actual</v>
          </cell>
          <cell r="E96">
            <v>680329</v>
          </cell>
          <cell r="F96">
            <v>695164</v>
          </cell>
          <cell r="G96">
            <v>709116</v>
          </cell>
          <cell r="H96">
            <v>729365</v>
          </cell>
          <cell r="I96">
            <v>746614</v>
          </cell>
          <cell r="J96">
            <v>764685</v>
          </cell>
          <cell r="K96">
            <v>787345</v>
          </cell>
          <cell r="L96">
            <v>801860</v>
          </cell>
          <cell r="M96">
            <v>818055</v>
          </cell>
          <cell r="N96">
            <v>831507</v>
          </cell>
          <cell r="O96">
            <v>847989</v>
          </cell>
          <cell r="P96">
            <v>868019</v>
          </cell>
          <cell r="Q96">
            <v>884206</v>
          </cell>
          <cell r="R96">
            <v>900669</v>
          </cell>
          <cell r="S96">
            <v>923026</v>
          </cell>
          <cell r="T96">
            <v>938580</v>
          </cell>
        </row>
        <row r="97">
          <cell r="A97" t="str">
            <v>ISDN</v>
          </cell>
          <cell r="B97" t="str">
            <v>ISDN2</v>
          </cell>
          <cell r="C97" t="str">
            <v>RSS</v>
          </cell>
          <cell r="D97" t="str">
            <v>Budget</v>
          </cell>
          <cell r="E97">
            <v>673608.53</v>
          </cell>
          <cell r="F97">
            <v>683262.62</v>
          </cell>
          <cell r="G97">
            <v>692916.71</v>
          </cell>
          <cell r="H97">
            <v>705619.46</v>
          </cell>
          <cell r="I97">
            <v>715781.66</v>
          </cell>
          <cell r="J97">
            <v>725435.75</v>
          </cell>
          <cell r="K97">
            <v>738138.5</v>
          </cell>
          <cell r="L97">
            <v>748300.7</v>
          </cell>
          <cell r="M97">
            <v>756213.39</v>
          </cell>
          <cell r="N97">
            <v>765867.48</v>
          </cell>
          <cell r="O97">
            <v>776029.68</v>
          </cell>
          <cell r="P97">
            <v>784630.43</v>
          </cell>
          <cell r="Q97">
            <v>892564.68151543499</v>
          </cell>
          <cell r="R97">
            <v>907518.86594373803</v>
          </cell>
          <cell r="S97">
            <v>925095.37622980902</v>
          </cell>
          <cell r="T97">
            <v>941256.46263661399</v>
          </cell>
        </row>
        <row r="98">
          <cell r="A98" t="str">
            <v>ISDN</v>
          </cell>
          <cell r="B98" t="str">
            <v>ISDN2</v>
          </cell>
          <cell r="C98" t="str">
            <v>Supply</v>
          </cell>
          <cell r="D98" t="str">
            <v>Actual</v>
          </cell>
          <cell r="E98">
            <v>27418</v>
          </cell>
          <cell r="F98">
            <v>23052</v>
          </cell>
          <cell r="G98">
            <v>22322</v>
          </cell>
          <cell r="H98">
            <v>31746</v>
          </cell>
          <cell r="I98">
            <v>25058</v>
          </cell>
          <cell r="J98">
            <v>26303</v>
          </cell>
          <cell r="K98">
            <v>34952</v>
          </cell>
          <cell r="L98">
            <v>29871</v>
          </cell>
          <cell r="M98">
            <v>31318</v>
          </cell>
          <cell r="N98">
            <v>21309</v>
          </cell>
          <cell r="O98">
            <v>30869</v>
          </cell>
          <cell r="P98">
            <v>42260</v>
          </cell>
          <cell r="Q98">
            <v>29503</v>
          </cell>
          <cell r="R98">
            <v>32816</v>
          </cell>
          <cell r="S98">
            <v>42049</v>
          </cell>
          <cell r="T98">
            <v>33752</v>
          </cell>
        </row>
        <row r="99">
          <cell r="A99" t="str">
            <v>ISDN</v>
          </cell>
          <cell r="B99" t="str">
            <v>ISDN2</v>
          </cell>
          <cell r="C99" t="str">
            <v>Supply</v>
          </cell>
          <cell r="D99" t="str">
            <v>Budget</v>
          </cell>
          <cell r="E99">
            <v>25794.5</v>
          </cell>
          <cell r="F99">
            <v>21308.5</v>
          </cell>
          <cell r="G99">
            <v>21308.5</v>
          </cell>
          <cell r="H99">
            <v>28037.5</v>
          </cell>
          <cell r="I99">
            <v>22430</v>
          </cell>
          <cell r="J99">
            <v>21308.5</v>
          </cell>
          <cell r="K99">
            <v>28037.5</v>
          </cell>
          <cell r="L99">
            <v>22430</v>
          </cell>
          <cell r="M99">
            <v>22020.66</v>
          </cell>
          <cell r="N99">
            <v>21308.5</v>
          </cell>
          <cell r="O99">
            <v>22430</v>
          </cell>
          <cell r="P99">
            <v>23935.5</v>
          </cell>
          <cell r="Q99">
            <v>23245.6868511012</v>
          </cell>
          <cell r="R99">
            <v>30063.971073590201</v>
          </cell>
          <cell r="S99">
            <v>25454.902643195601</v>
          </cell>
          <cell r="T99">
            <v>27513.189583203799</v>
          </cell>
        </row>
        <row r="100">
          <cell r="A100" t="str">
            <v>ISDN</v>
          </cell>
          <cell r="B100" t="str">
            <v>ISDN2</v>
          </cell>
          <cell r="C100" t="str">
            <v>WSS</v>
          </cell>
          <cell r="D100" t="str">
            <v>Actual</v>
          </cell>
          <cell r="E100">
            <v>0</v>
          </cell>
          <cell r="F100">
            <v>0</v>
          </cell>
          <cell r="G100">
            <v>0</v>
          </cell>
          <cell r="H100">
            <v>0</v>
          </cell>
          <cell r="I100">
            <v>0</v>
          </cell>
          <cell r="J100">
            <v>0</v>
          </cell>
          <cell r="K100">
            <v>0</v>
          </cell>
          <cell r="L100">
            <v>0</v>
          </cell>
          <cell r="M100">
            <v>0</v>
          </cell>
          <cell r="N100">
            <v>0</v>
          </cell>
          <cell r="O100">
            <v>0</v>
          </cell>
          <cell r="P100">
            <v>0</v>
          </cell>
          <cell r="Q100">
            <v>967901</v>
          </cell>
          <cell r="R100">
            <v>986752</v>
          </cell>
          <cell r="S100">
            <v>1012025</v>
          </cell>
          <cell r="T100">
            <v>1030157</v>
          </cell>
        </row>
        <row r="101">
          <cell r="A101" t="str">
            <v>ISDN</v>
          </cell>
          <cell r="B101" t="str">
            <v>ISDN30</v>
          </cell>
          <cell r="C101" t="str">
            <v>Cessations</v>
          </cell>
          <cell r="D101" t="str">
            <v>Actual</v>
          </cell>
          <cell r="E101">
            <v>14219</v>
          </cell>
          <cell r="F101">
            <v>11407</v>
          </cell>
          <cell r="G101">
            <v>9601</v>
          </cell>
          <cell r="H101">
            <v>17337</v>
          </cell>
          <cell r="I101">
            <v>12771</v>
          </cell>
          <cell r="J101">
            <v>12432</v>
          </cell>
          <cell r="K101">
            <v>18198</v>
          </cell>
          <cell r="L101">
            <v>15266</v>
          </cell>
          <cell r="M101">
            <v>20402</v>
          </cell>
          <cell r="N101">
            <v>17423</v>
          </cell>
          <cell r="O101">
            <v>11649</v>
          </cell>
          <cell r="P101">
            <v>18107</v>
          </cell>
          <cell r="Q101">
            <v>15565</v>
          </cell>
          <cell r="R101">
            <v>16424</v>
          </cell>
          <cell r="S101">
            <v>18193</v>
          </cell>
          <cell r="T101">
            <v>15624</v>
          </cell>
        </row>
        <row r="102">
          <cell r="A102" t="str">
            <v>ISDN</v>
          </cell>
          <cell r="B102" t="str">
            <v>ISDN30</v>
          </cell>
          <cell r="C102" t="str">
            <v>Cessations</v>
          </cell>
          <cell r="D102" t="str">
            <v>Budget</v>
          </cell>
          <cell r="E102">
            <v>18926.009999999998</v>
          </cell>
          <cell r="F102">
            <v>15634.53</v>
          </cell>
          <cell r="G102">
            <v>15634.53</v>
          </cell>
          <cell r="H102">
            <v>20571.75</v>
          </cell>
          <cell r="I102">
            <v>16457.400000000001</v>
          </cell>
          <cell r="J102">
            <v>15634.53</v>
          </cell>
          <cell r="K102">
            <v>20571.75</v>
          </cell>
          <cell r="L102">
            <v>16457.400000000001</v>
          </cell>
          <cell r="M102">
            <v>18926.009999999998</v>
          </cell>
          <cell r="N102">
            <v>15634.53</v>
          </cell>
          <cell r="O102">
            <v>16457.400000000001</v>
          </cell>
          <cell r="P102">
            <v>20571.75</v>
          </cell>
          <cell r="Q102">
            <v>17804.202509643299</v>
          </cell>
          <cell r="R102">
            <v>17363.615101793901</v>
          </cell>
          <cell r="S102">
            <v>23289.514460931099</v>
          </cell>
          <cell r="T102">
            <v>20228.5911106491</v>
          </cell>
        </row>
        <row r="103">
          <cell r="A103" t="str">
            <v>ISDN</v>
          </cell>
          <cell r="B103" t="str">
            <v>ISDN30</v>
          </cell>
          <cell r="C103" t="str">
            <v>Demand</v>
          </cell>
          <cell r="D103" t="str">
            <v>Actual</v>
          </cell>
          <cell r="E103">
            <v>50123</v>
          </cell>
          <cell r="F103">
            <v>32797</v>
          </cell>
          <cell r="G103">
            <v>37606</v>
          </cell>
          <cell r="H103">
            <v>45009</v>
          </cell>
          <cell r="I103">
            <v>38699</v>
          </cell>
          <cell r="J103">
            <v>35461</v>
          </cell>
          <cell r="K103">
            <v>45969</v>
          </cell>
          <cell r="L103">
            <v>43016</v>
          </cell>
          <cell r="M103">
            <v>41337</v>
          </cell>
          <cell r="N103">
            <v>39828</v>
          </cell>
          <cell r="O103">
            <v>46565</v>
          </cell>
          <cell r="P103">
            <v>55466</v>
          </cell>
          <cell r="Q103">
            <v>36979</v>
          </cell>
          <cell r="R103">
            <v>43416</v>
          </cell>
          <cell r="S103">
            <v>50794</v>
          </cell>
          <cell r="T103">
            <v>45370</v>
          </cell>
        </row>
        <row r="104">
          <cell r="A104" t="str">
            <v>ISDN</v>
          </cell>
          <cell r="B104" t="str">
            <v>ISDN30</v>
          </cell>
          <cell r="C104" t="str">
            <v>Demand</v>
          </cell>
          <cell r="D104" t="str">
            <v>Budget</v>
          </cell>
          <cell r="E104">
            <v>30389.5</v>
          </cell>
          <cell r="F104">
            <v>35020.050000000003</v>
          </cell>
          <cell r="G104">
            <v>29820.16</v>
          </cell>
          <cell r="H104">
            <v>36243.53</v>
          </cell>
          <cell r="I104">
            <v>28527.78</v>
          </cell>
          <cell r="J104">
            <v>33461.5</v>
          </cell>
          <cell r="K104">
            <v>41467.660000000003</v>
          </cell>
          <cell r="L104">
            <v>36120.57</v>
          </cell>
          <cell r="M104">
            <v>31875.38</v>
          </cell>
          <cell r="N104">
            <v>33661.5</v>
          </cell>
          <cell r="O104">
            <v>34791.120000000003</v>
          </cell>
          <cell r="P104">
            <v>35741.25</v>
          </cell>
          <cell r="Q104">
            <v>45594.704347826097</v>
          </cell>
          <cell r="R104">
            <v>35221.126086956501</v>
          </cell>
          <cell r="S104">
            <v>51013.356521739101</v>
          </cell>
          <cell r="T104">
            <v>46879.739130434798</v>
          </cell>
        </row>
        <row r="105">
          <cell r="A105" t="str">
            <v>ISDN</v>
          </cell>
          <cell r="B105" t="str">
            <v>ISDN30</v>
          </cell>
          <cell r="C105" t="str">
            <v>OIH</v>
          </cell>
          <cell r="D105" t="str">
            <v>Actual</v>
          </cell>
          <cell r="E105">
            <v>113297</v>
          </cell>
          <cell r="F105">
            <v>113565</v>
          </cell>
          <cell r="G105">
            <v>118130</v>
          </cell>
          <cell r="H105">
            <v>106232</v>
          </cell>
          <cell r="I105">
            <v>101889</v>
          </cell>
          <cell r="J105">
            <v>97546</v>
          </cell>
          <cell r="K105">
            <v>95610</v>
          </cell>
          <cell r="L105">
            <v>105525</v>
          </cell>
          <cell r="M105">
            <v>93277</v>
          </cell>
          <cell r="N105">
            <v>96014</v>
          </cell>
          <cell r="O105">
            <v>106816</v>
          </cell>
          <cell r="P105">
            <v>106093</v>
          </cell>
          <cell r="Q105">
            <v>107190</v>
          </cell>
          <cell r="R105">
            <v>108138</v>
          </cell>
          <cell r="S105">
            <v>110087</v>
          </cell>
          <cell r="T105">
            <v>112296</v>
          </cell>
        </row>
        <row r="106">
          <cell r="A106" t="str">
            <v>ISDN</v>
          </cell>
          <cell r="B106" t="str">
            <v>ISDN30</v>
          </cell>
          <cell r="C106" t="str">
            <v>OIH</v>
          </cell>
          <cell r="D106" t="str">
            <v>Budget</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ISDN</v>
          </cell>
          <cell r="B107" t="str">
            <v>ISDN30</v>
          </cell>
          <cell r="C107" t="str">
            <v>RSS</v>
          </cell>
          <cell r="D107" t="str">
            <v>Actual</v>
          </cell>
          <cell r="E107">
            <v>1075169</v>
          </cell>
          <cell r="F107">
            <v>1097199</v>
          </cell>
          <cell r="G107">
            <v>1117519</v>
          </cell>
          <cell r="H107">
            <v>1145116</v>
          </cell>
          <cell r="I107">
            <v>1167922</v>
          </cell>
          <cell r="J107">
            <v>1190396</v>
          </cell>
          <cell r="K107">
            <v>1223655</v>
          </cell>
          <cell r="L107">
            <v>1255410</v>
          </cell>
          <cell r="M107">
            <v>1282863</v>
          </cell>
          <cell r="N107">
            <v>1302671</v>
          </cell>
          <cell r="O107">
            <v>1320357</v>
          </cell>
          <cell r="P107">
            <v>1346801</v>
          </cell>
          <cell r="Q107">
            <v>1359771</v>
          </cell>
          <cell r="R107">
            <v>1388415</v>
          </cell>
          <cell r="S107">
            <v>1414986</v>
          </cell>
          <cell r="T107">
            <v>1437693</v>
          </cell>
        </row>
        <row r="108">
          <cell r="A108" t="str">
            <v>ISDN</v>
          </cell>
          <cell r="B108" t="str">
            <v>ISDN30</v>
          </cell>
          <cell r="C108" t="str">
            <v>RSS</v>
          </cell>
          <cell r="D108" t="str">
            <v>Budget</v>
          </cell>
          <cell r="E108">
            <v>1067600.49</v>
          </cell>
          <cell r="F108">
            <v>1080627.46</v>
          </cell>
          <cell r="G108">
            <v>1093654.43</v>
          </cell>
          <cell r="H108">
            <v>1110795.18</v>
          </cell>
          <cell r="I108">
            <v>1124507.78</v>
          </cell>
          <cell r="J108">
            <v>1137534.75</v>
          </cell>
          <cell r="K108">
            <v>1154675.5</v>
          </cell>
          <cell r="L108">
            <v>1168388.1000000001</v>
          </cell>
          <cell r="M108">
            <v>1180688.04</v>
          </cell>
          <cell r="N108">
            <v>1193715.01</v>
          </cell>
          <cell r="O108">
            <v>1207427.6100000001</v>
          </cell>
          <cell r="P108">
            <v>1220797.1100000001</v>
          </cell>
          <cell r="Q108">
            <v>1374343.02113595</v>
          </cell>
          <cell r="R108">
            <v>1395546.1249567501</v>
          </cell>
          <cell r="S108">
            <v>1421475.90435878</v>
          </cell>
          <cell r="T108">
            <v>1447950.45782608</v>
          </cell>
        </row>
        <row r="109">
          <cell r="A109" t="str">
            <v>ISDN</v>
          </cell>
          <cell r="B109" t="str">
            <v>ISDN30</v>
          </cell>
          <cell r="C109" t="str">
            <v>Supply</v>
          </cell>
          <cell r="D109" t="str">
            <v>Actual</v>
          </cell>
          <cell r="E109">
            <v>42612</v>
          </cell>
          <cell r="F109">
            <v>32707</v>
          </cell>
          <cell r="G109">
            <v>33045</v>
          </cell>
          <cell r="H109">
            <v>49509</v>
          </cell>
          <cell r="I109">
            <v>43042</v>
          </cell>
          <cell r="J109">
            <v>39540</v>
          </cell>
          <cell r="K109">
            <v>47905</v>
          </cell>
          <cell r="L109">
            <v>43294</v>
          </cell>
          <cell r="M109">
            <v>51554</v>
          </cell>
          <cell r="N109">
            <v>35826</v>
          </cell>
          <cell r="O109">
            <v>38181</v>
          </cell>
          <cell r="P109">
            <v>51414</v>
          </cell>
          <cell r="Q109">
            <v>33861</v>
          </cell>
          <cell r="R109">
            <v>40918</v>
          </cell>
          <cell r="S109">
            <v>45749</v>
          </cell>
          <cell r="T109">
            <v>41093</v>
          </cell>
        </row>
        <row r="110">
          <cell r="A110" t="str">
            <v>ISDN</v>
          </cell>
          <cell r="B110" t="str">
            <v>ISDN30</v>
          </cell>
          <cell r="C110" t="str">
            <v>Supply</v>
          </cell>
          <cell r="D110" t="str">
            <v>Budget</v>
          </cell>
          <cell r="E110">
            <v>34695.5</v>
          </cell>
          <cell r="F110">
            <v>28661.5</v>
          </cell>
          <cell r="G110">
            <v>28661.5</v>
          </cell>
          <cell r="H110">
            <v>37712.5</v>
          </cell>
          <cell r="I110">
            <v>30170</v>
          </cell>
          <cell r="J110">
            <v>28661.5</v>
          </cell>
          <cell r="K110">
            <v>37712.5</v>
          </cell>
          <cell r="L110">
            <v>30170</v>
          </cell>
          <cell r="M110">
            <v>31225.95</v>
          </cell>
          <cell r="N110">
            <v>28661.5</v>
          </cell>
          <cell r="O110">
            <v>30170</v>
          </cell>
          <cell r="P110">
            <v>33941.25</v>
          </cell>
          <cell r="Q110">
            <v>39287.801208135199</v>
          </cell>
          <cell r="R110">
            <v>46727.862661269297</v>
          </cell>
          <cell r="S110">
            <v>40979.1821967414</v>
          </cell>
          <cell r="T110">
            <v>46661.132753749102</v>
          </cell>
        </row>
        <row r="111">
          <cell r="A111" t="str">
            <v>ISDN</v>
          </cell>
          <cell r="B111" t="str">
            <v>ISDN30</v>
          </cell>
          <cell r="C111" t="str">
            <v>WSS</v>
          </cell>
          <cell r="D111" t="str">
            <v>Actual</v>
          </cell>
          <cell r="E111">
            <v>0</v>
          </cell>
          <cell r="F111">
            <v>0</v>
          </cell>
          <cell r="G111">
            <v>0</v>
          </cell>
          <cell r="H111">
            <v>0</v>
          </cell>
          <cell r="I111">
            <v>0</v>
          </cell>
          <cell r="J111">
            <v>0</v>
          </cell>
          <cell r="K111">
            <v>0</v>
          </cell>
          <cell r="L111">
            <v>0</v>
          </cell>
          <cell r="M111">
            <v>0</v>
          </cell>
          <cell r="N111">
            <v>0</v>
          </cell>
          <cell r="O111">
            <v>0</v>
          </cell>
          <cell r="P111">
            <v>0</v>
          </cell>
          <cell r="Q111">
            <v>1521217</v>
          </cell>
          <cell r="R111">
            <v>1550868</v>
          </cell>
          <cell r="S111">
            <v>1578200</v>
          </cell>
          <cell r="T111">
            <v>1602760</v>
          </cell>
        </row>
        <row r="112">
          <cell r="A112" t="str">
            <v>ISDN</v>
          </cell>
          <cell r="B112" t="str">
            <v>ISDNConnect</v>
          </cell>
          <cell r="C112" t="str">
            <v>Cessations</v>
          </cell>
          <cell r="D112" t="str">
            <v>Budget</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ISDN</v>
          </cell>
          <cell r="B113" t="str">
            <v>ISDNConnect</v>
          </cell>
          <cell r="C113" t="str">
            <v>Demand</v>
          </cell>
          <cell r="D113" t="str">
            <v>Budget</v>
          </cell>
          <cell r="E113">
            <v>0</v>
          </cell>
          <cell r="F113">
            <v>0</v>
          </cell>
          <cell r="G113">
            <v>0</v>
          </cell>
          <cell r="H113">
            <v>0</v>
          </cell>
          <cell r="I113">
            <v>0</v>
          </cell>
          <cell r="J113">
            <v>0</v>
          </cell>
          <cell r="K113">
            <v>0</v>
          </cell>
          <cell r="L113">
            <v>0</v>
          </cell>
          <cell r="M113">
            <v>0</v>
          </cell>
          <cell r="N113">
            <v>0</v>
          </cell>
          <cell r="O113">
            <v>0</v>
          </cell>
          <cell r="P113">
            <v>0</v>
          </cell>
          <cell r="Q113">
            <v>639.21428571428601</v>
          </cell>
          <cell r="R113">
            <v>674.72619047619003</v>
          </cell>
          <cell r="S113">
            <v>852.28571428571399</v>
          </cell>
          <cell r="T113">
            <v>710.23809523809496</v>
          </cell>
        </row>
        <row r="114">
          <cell r="A114" t="str">
            <v>ISDN</v>
          </cell>
          <cell r="B114" t="str">
            <v>ISDNConnect</v>
          </cell>
          <cell r="C114" t="str">
            <v>OIH</v>
          </cell>
          <cell r="D114" t="str">
            <v>Budget</v>
          </cell>
          <cell r="E114">
            <v>0</v>
          </cell>
          <cell r="F114">
            <v>0</v>
          </cell>
          <cell r="G114">
            <v>0</v>
          </cell>
          <cell r="H114">
            <v>0</v>
          </cell>
          <cell r="I114">
            <v>0</v>
          </cell>
          <cell r="J114">
            <v>0</v>
          </cell>
          <cell r="K114">
            <v>0</v>
          </cell>
          <cell r="L114">
            <v>0</v>
          </cell>
          <cell r="M114">
            <v>0</v>
          </cell>
          <cell r="N114">
            <v>0</v>
          </cell>
          <cell r="O114">
            <v>0</v>
          </cell>
          <cell r="P114">
            <v>0</v>
          </cell>
          <cell r="Q114">
            <v>749.21428571428601</v>
          </cell>
          <cell r="R114">
            <v>1423.94047619048</v>
          </cell>
          <cell r="S114">
            <v>2276.2261904761899</v>
          </cell>
          <cell r="T114">
            <v>2986.4642857142899</v>
          </cell>
        </row>
        <row r="115">
          <cell r="A115" t="str">
            <v>ISDN</v>
          </cell>
          <cell r="B115" t="str">
            <v>ISDNConnect</v>
          </cell>
          <cell r="C115" t="str">
            <v>RSS</v>
          </cell>
          <cell r="D115" t="str">
            <v>Budget</v>
          </cell>
          <cell r="E115">
            <v>0</v>
          </cell>
          <cell r="F115">
            <v>0</v>
          </cell>
          <cell r="G115">
            <v>0</v>
          </cell>
          <cell r="H115">
            <v>0</v>
          </cell>
          <cell r="I115">
            <v>0</v>
          </cell>
          <cell r="J115">
            <v>0</v>
          </cell>
          <cell r="K115">
            <v>0</v>
          </cell>
          <cell r="L115">
            <v>0</v>
          </cell>
          <cell r="M115">
            <v>0</v>
          </cell>
          <cell r="N115">
            <v>0</v>
          </cell>
          <cell r="O115">
            <v>0</v>
          </cell>
          <cell r="P115">
            <v>0</v>
          </cell>
          <cell r="Q115">
            <v>639.21428571428601</v>
          </cell>
          <cell r="R115">
            <v>674.72619047619003</v>
          </cell>
          <cell r="S115">
            <v>852.28571428571399</v>
          </cell>
          <cell r="T115">
            <v>710.23809523809496</v>
          </cell>
        </row>
        <row r="116">
          <cell r="A116" t="str">
            <v>PCs</v>
          </cell>
          <cell r="B116" t="str">
            <v>$KiloStream</v>
          </cell>
          <cell r="C116" t="str">
            <v>Cessations</v>
          </cell>
          <cell r="D116" t="str">
            <v>Actual</v>
          </cell>
          <cell r="E116">
            <v>967</v>
          </cell>
          <cell r="F116">
            <v>1258</v>
          </cell>
          <cell r="G116">
            <v>1929</v>
          </cell>
          <cell r="H116">
            <v>1338</v>
          </cell>
          <cell r="I116">
            <v>984</v>
          </cell>
          <cell r="J116">
            <v>1952</v>
          </cell>
          <cell r="K116">
            <v>922</v>
          </cell>
          <cell r="L116">
            <v>689</v>
          </cell>
          <cell r="M116">
            <v>1557</v>
          </cell>
          <cell r="N116">
            <v>1295</v>
          </cell>
          <cell r="O116">
            <v>1568</v>
          </cell>
          <cell r="P116">
            <v>2638</v>
          </cell>
          <cell r="Q116">
            <v>1353</v>
          </cell>
          <cell r="R116">
            <v>1174</v>
          </cell>
          <cell r="S116">
            <v>1493</v>
          </cell>
          <cell r="T116">
            <v>1405</v>
          </cell>
        </row>
        <row r="117">
          <cell r="A117" t="str">
            <v>PCs</v>
          </cell>
          <cell r="B117" t="str">
            <v>$KiloStream</v>
          </cell>
          <cell r="C117" t="str">
            <v>Cessations</v>
          </cell>
          <cell r="D117" t="str">
            <v>Budget</v>
          </cell>
          <cell r="E117">
            <v>2235</v>
          </cell>
          <cell r="F117">
            <v>2012</v>
          </cell>
          <cell r="G117">
            <v>2012</v>
          </cell>
          <cell r="H117">
            <v>2235</v>
          </cell>
          <cell r="I117">
            <v>2012</v>
          </cell>
          <cell r="J117">
            <v>2124</v>
          </cell>
          <cell r="K117">
            <v>2012</v>
          </cell>
          <cell r="L117">
            <v>1565</v>
          </cell>
          <cell r="M117">
            <v>1341</v>
          </cell>
          <cell r="N117">
            <v>1453</v>
          </cell>
          <cell r="O117">
            <v>1341</v>
          </cell>
          <cell r="P117">
            <v>2011</v>
          </cell>
          <cell r="Q117">
            <v>1476.4159999999999</v>
          </cell>
          <cell r="R117">
            <v>0</v>
          </cell>
          <cell r="S117">
            <v>1742.25</v>
          </cell>
          <cell r="T117">
            <v>1574.33</v>
          </cell>
        </row>
        <row r="118">
          <cell r="A118" t="str">
            <v>PCs</v>
          </cell>
          <cell r="B118" t="str">
            <v>$KiloStream</v>
          </cell>
          <cell r="C118" t="str">
            <v>Demand</v>
          </cell>
          <cell r="D118" t="str">
            <v>Actual</v>
          </cell>
          <cell r="E118">
            <v>2008</v>
          </cell>
          <cell r="F118">
            <v>2145</v>
          </cell>
          <cell r="G118">
            <v>2449</v>
          </cell>
          <cell r="H118">
            <v>2129</v>
          </cell>
          <cell r="I118">
            <v>2127</v>
          </cell>
          <cell r="J118">
            <v>2469</v>
          </cell>
          <cell r="K118">
            <v>1937</v>
          </cell>
          <cell r="L118">
            <v>1814</v>
          </cell>
          <cell r="M118">
            <v>1507</v>
          </cell>
          <cell r="N118">
            <v>1047</v>
          </cell>
          <cell r="O118">
            <v>1583</v>
          </cell>
          <cell r="P118">
            <v>2026</v>
          </cell>
          <cell r="Q118">
            <v>1717</v>
          </cell>
          <cell r="R118">
            <v>1612</v>
          </cell>
          <cell r="S118">
            <v>1962</v>
          </cell>
          <cell r="T118">
            <v>1449</v>
          </cell>
        </row>
        <row r="119">
          <cell r="A119" t="str">
            <v>PCs</v>
          </cell>
          <cell r="B119" t="str">
            <v>$KiloStream</v>
          </cell>
          <cell r="C119" t="str">
            <v>Demand</v>
          </cell>
          <cell r="D119" t="str">
            <v>Budget</v>
          </cell>
          <cell r="E119">
            <v>2561</v>
          </cell>
          <cell r="F119">
            <v>2561</v>
          </cell>
          <cell r="G119">
            <v>2846</v>
          </cell>
          <cell r="H119">
            <v>2561</v>
          </cell>
          <cell r="I119">
            <v>2561</v>
          </cell>
          <cell r="J119">
            <v>2418</v>
          </cell>
          <cell r="K119">
            <v>1850</v>
          </cell>
          <cell r="L119">
            <v>1565</v>
          </cell>
          <cell r="M119">
            <v>1850</v>
          </cell>
          <cell r="N119">
            <v>1850</v>
          </cell>
          <cell r="O119">
            <v>2704</v>
          </cell>
          <cell r="P119">
            <v>3129</v>
          </cell>
          <cell r="Q119">
            <v>2561</v>
          </cell>
          <cell r="R119">
            <v>2561</v>
          </cell>
          <cell r="S119">
            <v>2528.34</v>
          </cell>
          <cell r="T119">
            <v>2072.61</v>
          </cell>
        </row>
        <row r="120">
          <cell r="A120" t="str">
            <v>PCs</v>
          </cell>
          <cell r="B120" t="str">
            <v>$KiloStream</v>
          </cell>
          <cell r="C120" t="str">
            <v>OIH</v>
          </cell>
          <cell r="D120" t="str">
            <v>Actual</v>
          </cell>
          <cell r="E120">
            <v>2710</v>
          </cell>
          <cell r="F120">
            <v>2684</v>
          </cell>
          <cell r="G120">
            <v>2650</v>
          </cell>
          <cell r="H120">
            <v>2652</v>
          </cell>
          <cell r="I120">
            <v>2665</v>
          </cell>
          <cell r="J120">
            <v>2708</v>
          </cell>
          <cell r="K120">
            <v>2538</v>
          </cell>
          <cell r="L120">
            <v>2502</v>
          </cell>
          <cell r="M120">
            <v>1822</v>
          </cell>
          <cell r="N120">
            <v>1853</v>
          </cell>
          <cell r="O120">
            <v>1879</v>
          </cell>
          <cell r="P120">
            <v>1940</v>
          </cell>
          <cell r="Q120">
            <v>1909</v>
          </cell>
          <cell r="R120">
            <v>2106</v>
          </cell>
          <cell r="S120">
            <v>2151</v>
          </cell>
          <cell r="T120">
            <v>2036</v>
          </cell>
        </row>
        <row r="121">
          <cell r="A121" t="str">
            <v>PCs</v>
          </cell>
          <cell r="B121" t="str">
            <v>$KiloStream</v>
          </cell>
          <cell r="C121" t="str">
            <v>OIH</v>
          </cell>
          <cell r="D121" t="str">
            <v>Budget</v>
          </cell>
          <cell r="E121">
            <v>2794</v>
          </cell>
          <cell r="F121">
            <v>2704</v>
          </cell>
          <cell r="G121">
            <v>2899</v>
          </cell>
          <cell r="H121">
            <v>2515</v>
          </cell>
          <cell r="I121">
            <v>2425</v>
          </cell>
          <cell r="J121">
            <v>2046</v>
          </cell>
          <cell r="K121">
            <v>1245</v>
          </cell>
          <cell r="L121">
            <v>749</v>
          </cell>
          <cell r="M121">
            <v>832</v>
          </cell>
          <cell r="N121">
            <v>768</v>
          </cell>
          <cell r="O121">
            <v>1705</v>
          </cell>
          <cell r="P121">
            <v>2189</v>
          </cell>
          <cell r="Q121">
            <v>0</v>
          </cell>
          <cell r="R121">
            <v>0</v>
          </cell>
          <cell r="S121">
            <v>0</v>
          </cell>
          <cell r="T121">
            <v>0</v>
          </cell>
        </row>
        <row r="122">
          <cell r="A122" t="str">
            <v>PCs</v>
          </cell>
          <cell r="B122" t="str">
            <v>$KiloStream</v>
          </cell>
          <cell r="C122" t="str">
            <v>RSS</v>
          </cell>
          <cell r="D122" t="str">
            <v>Actual</v>
          </cell>
          <cell r="E122">
            <v>113263</v>
          </cell>
          <cell r="F122">
            <v>113484</v>
          </cell>
          <cell r="G122">
            <v>113725</v>
          </cell>
          <cell r="H122">
            <v>113991</v>
          </cell>
          <cell r="I122">
            <v>114000</v>
          </cell>
          <cell r="J122">
            <v>114301</v>
          </cell>
          <cell r="K122">
            <v>114568</v>
          </cell>
          <cell r="L122">
            <v>114123</v>
          </cell>
          <cell r="M122">
            <v>113345</v>
          </cell>
          <cell r="N122">
            <v>112959</v>
          </cell>
          <cell r="O122">
            <v>112407</v>
          </cell>
          <cell r="P122">
            <v>111992</v>
          </cell>
          <cell r="Q122">
            <v>112299</v>
          </cell>
          <cell r="R122">
            <v>112073</v>
          </cell>
          <cell r="S122">
            <v>112280</v>
          </cell>
          <cell r="T122">
            <v>112181</v>
          </cell>
        </row>
        <row r="123">
          <cell r="A123" t="str">
            <v>PCs</v>
          </cell>
          <cell r="B123" t="str">
            <v>$KiloStream</v>
          </cell>
          <cell r="C123" t="str">
            <v>RSS</v>
          </cell>
          <cell r="D123" t="str">
            <v>Budget</v>
          </cell>
          <cell r="E123">
            <v>119241</v>
          </cell>
          <cell r="F123">
            <v>119579</v>
          </cell>
          <cell r="G123">
            <v>119693</v>
          </cell>
          <cell r="H123">
            <v>120290</v>
          </cell>
          <cell r="I123">
            <v>120628</v>
          </cell>
          <cell r="J123">
            <v>121202</v>
          </cell>
          <cell r="K123">
            <v>122091</v>
          </cell>
          <cell r="L123">
            <v>122681</v>
          </cell>
          <cell r="M123">
            <v>122789</v>
          </cell>
          <cell r="N123">
            <v>123030</v>
          </cell>
          <cell r="O123">
            <v>122479</v>
          </cell>
          <cell r="P123">
            <v>122367</v>
          </cell>
          <cell r="Q123">
            <v>115359</v>
          </cell>
          <cell r="R123">
            <v>115556</v>
          </cell>
          <cell r="S123">
            <v>115532</v>
          </cell>
          <cell r="T123">
            <v>115717</v>
          </cell>
        </row>
        <row r="124">
          <cell r="A124" t="str">
            <v>PCs</v>
          </cell>
          <cell r="B124" t="str">
            <v>$KiloStream</v>
          </cell>
          <cell r="C124" t="str">
            <v>Supply</v>
          </cell>
          <cell r="D124" t="str">
            <v>Actual</v>
          </cell>
          <cell r="E124">
            <v>2236</v>
          </cell>
          <cell r="F124">
            <v>2148</v>
          </cell>
          <cell r="G124">
            <v>2482</v>
          </cell>
          <cell r="H124">
            <v>2125</v>
          </cell>
          <cell r="I124">
            <v>2109</v>
          </cell>
          <cell r="J124">
            <v>2410</v>
          </cell>
          <cell r="K124">
            <v>2080</v>
          </cell>
          <cell r="L124">
            <v>1845</v>
          </cell>
          <cell r="M124">
            <v>2179</v>
          </cell>
          <cell r="N124">
            <v>1009</v>
          </cell>
          <cell r="O124">
            <v>1557</v>
          </cell>
          <cell r="P124">
            <v>1966</v>
          </cell>
          <cell r="Q124">
            <v>1718</v>
          </cell>
          <cell r="R124">
            <v>1440</v>
          </cell>
          <cell r="S124">
            <v>1904</v>
          </cell>
          <cell r="T124">
            <v>1572</v>
          </cell>
        </row>
        <row r="125">
          <cell r="A125" t="str">
            <v>PCs</v>
          </cell>
          <cell r="B125" t="str">
            <v>$KiloStream</v>
          </cell>
          <cell r="C125" t="str">
            <v>Supply</v>
          </cell>
          <cell r="D125" t="str">
            <v>Budget</v>
          </cell>
          <cell r="E125">
            <v>2945</v>
          </cell>
          <cell r="F125">
            <v>2651</v>
          </cell>
          <cell r="G125">
            <v>2651</v>
          </cell>
          <cell r="H125">
            <v>2945</v>
          </cell>
          <cell r="I125">
            <v>2651</v>
          </cell>
          <cell r="J125">
            <v>2797</v>
          </cell>
          <cell r="K125">
            <v>2651</v>
          </cell>
          <cell r="L125">
            <v>2061</v>
          </cell>
          <cell r="M125">
            <v>1767</v>
          </cell>
          <cell r="N125">
            <v>1914</v>
          </cell>
          <cell r="O125">
            <v>1767</v>
          </cell>
          <cell r="P125">
            <v>2645</v>
          </cell>
          <cell r="Q125">
            <v>1774</v>
          </cell>
          <cell r="R125">
            <v>2089</v>
          </cell>
          <cell r="S125">
            <v>2497</v>
          </cell>
          <cell r="T125">
            <v>2077</v>
          </cell>
        </row>
        <row r="126">
          <cell r="A126" t="str">
            <v>PCs</v>
          </cell>
          <cell r="B126" t="str">
            <v>$KiloStream</v>
          </cell>
          <cell r="C126" t="str">
            <v>WSS</v>
          </cell>
          <cell r="D126" t="str">
            <v>Actual</v>
          </cell>
          <cell r="E126">
            <v>120138</v>
          </cell>
          <cell r="F126">
            <v>120705</v>
          </cell>
          <cell r="G126">
            <v>120859</v>
          </cell>
          <cell r="H126">
            <v>121290</v>
          </cell>
          <cell r="I126">
            <v>122140</v>
          </cell>
          <cell r="J126">
            <v>122233</v>
          </cell>
          <cell r="K126">
            <v>123119</v>
          </cell>
          <cell r="L126">
            <v>123990</v>
          </cell>
          <cell r="M126">
            <v>124193</v>
          </cell>
          <cell r="N126">
            <v>123757</v>
          </cell>
          <cell r="O126">
            <v>123545</v>
          </cell>
          <cell r="P126">
            <v>122486</v>
          </cell>
          <cell r="Q126">
            <v>122298</v>
          </cell>
          <cell r="R126">
            <v>122484</v>
          </cell>
          <cell r="S126">
            <v>123089</v>
          </cell>
          <cell r="T126">
            <v>122739</v>
          </cell>
        </row>
        <row r="127">
          <cell r="A127" t="str">
            <v>PCs</v>
          </cell>
          <cell r="B127" t="str">
            <v>$KiloStream</v>
          </cell>
          <cell r="C127" t="str">
            <v>WSS</v>
          </cell>
          <cell r="D127" t="str">
            <v>Budget</v>
          </cell>
          <cell r="E127">
            <v>123543</v>
          </cell>
          <cell r="F127">
            <v>123852</v>
          </cell>
          <cell r="G127">
            <v>124158</v>
          </cell>
          <cell r="H127">
            <v>124503</v>
          </cell>
          <cell r="I127">
            <v>124812</v>
          </cell>
          <cell r="J127">
            <v>125135</v>
          </cell>
          <cell r="K127">
            <v>125444</v>
          </cell>
          <cell r="L127">
            <v>125681</v>
          </cell>
          <cell r="M127">
            <v>125880</v>
          </cell>
          <cell r="N127">
            <v>126100</v>
          </cell>
          <cell r="O127">
            <v>126302</v>
          </cell>
          <cell r="P127">
            <v>126605</v>
          </cell>
          <cell r="Q127">
            <v>0</v>
          </cell>
          <cell r="R127">
            <v>0</v>
          </cell>
          <cell r="S127">
            <v>0</v>
          </cell>
          <cell r="T127">
            <v>0</v>
          </cell>
        </row>
        <row r="128">
          <cell r="A128" t="str">
            <v>PCs</v>
          </cell>
          <cell r="B128" t="str">
            <v>Extension Speechline</v>
          </cell>
          <cell r="C128" t="str">
            <v>Cessations</v>
          </cell>
          <cell r="D128" t="str">
            <v>Actual</v>
          </cell>
          <cell r="E128">
            <v>234</v>
          </cell>
          <cell r="F128">
            <v>211</v>
          </cell>
          <cell r="G128">
            <v>211</v>
          </cell>
          <cell r="H128">
            <v>234</v>
          </cell>
          <cell r="I128">
            <v>211</v>
          </cell>
          <cell r="J128">
            <v>222</v>
          </cell>
          <cell r="K128">
            <v>211</v>
          </cell>
          <cell r="L128">
            <v>164</v>
          </cell>
          <cell r="M128">
            <v>140</v>
          </cell>
          <cell r="N128">
            <v>152</v>
          </cell>
          <cell r="O128">
            <v>140</v>
          </cell>
          <cell r="P128">
            <v>211</v>
          </cell>
          <cell r="Q128">
            <v>270</v>
          </cell>
          <cell r="R128">
            <v>123</v>
          </cell>
          <cell r="S128">
            <v>0</v>
          </cell>
          <cell r="T128">
            <v>160</v>
          </cell>
        </row>
        <row r="129">
          <cell r="A129" t="str">
            <v>PCs</v>
          </cell>
          <cell r="B129" t="str">
            <v>Extension Speechline</v>
          </cell>
          <cell r="C129" t="str">
            <v>Cessations</v>
          </cell>
          <cell r="D129" t="str">
            <v>Budget</v>
          </cell>
          <cell r="E129">
            <v>1490</v>
          </cell>
          <cell r="F129">
            <v>1341</v>
          </cell>
          <cell r="G129">
            <v>1341</v>
          </cell>
          <cell r="H129">
            <v>1490</v>
          </cell>
          <cell r="I129">
            <v>1341</v>
          </cell>
          <cell r="J129">
            <v>1415</v>
          </cell>
          <cell r="K129">
            <v>1341</v>
          </cell>
          <cell r="L129">
            <v>1043</v>
          </cell>
          <cell r="M129">
            <v>894</v>
          </cell>
          <cell r="N129">
            <v>968</v>
          </cell>
          <cell r="O129">
            <v>894</v>
          </cell>
          <cell r="P129">
            <v>1340</v>
          </cell>
          <cell r="Q129">
            <v>1256.3889999999999</v>
          </cell>
          <cell r="R129">
            <v>0</v>
          </cell>
          <cell r="S129">
            <v>0</v>
          </cell>
          <cell r="T129">
            <v>341.78</v>
          </cell>
        </row>
        <row r="130">
          <cell r="A130" t="str">
            <v>PCs</v>
          </cell>
          <cell r="B130" t="str">
            <v>Extension Speechline</v>
          </cell>
          <cell r="C130" t="str">
            <v>Demand</v>
          </cell>
          <cell r="D130" t="str">
            <v>Actual</v>
          </cell>
          <cell r="E130">
            <v>-24</v>
          </cell>
          <cell r="F130">
            <v>-6</v>
          </cell>
          <cell r="G130">
            <v>-4</v>
          </cell>
          <cell r="H130">
            <v>0</v>
          </cell>
          <cell r="I130">
            <v>-3</v>
          </cell>
          <cell r="J130">
            <v>2</v>
          </cell>
          <cell r="K130">
            <v>0</v>
          </cell>
          <cell r="L130">
            <v>26</v>
          </cell>
          <cell r="M130">
            <v>0</v>
          </cell>
          <cell r="N130">
            <v>0</v>
          </cell>
          <cell r="O130">
            <v>0</v>
          </cell>
          <cell r="P130">
            <v>2</v>
          </cell>
          <cell r="Q130">
            <v>0</v>
          </cell>
          <cell r="R130">
            <v>0</v>
          </cell>
          <cell r="S130">
            <v>0</v>
          </cell>
          <cell r="T130">
            <v>0</v>
          </cell>
        </row>
        <row r="131">
          <cell r="A131" t="str">
            <v>PCs</v>
          </cell>
          <cell r="B131" t="str">
            <v>Extension Speechline</v>
          </cell>
          <cell r="C131" t="str">
            <v>Demand</v>
          </cell>
          <cell r="D131" t="str">
            <v>Budget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A132" t="str">
            <v>PCs</v>
          </cell>
          <cell r="B132" t="str">
            <v>Extension Speechline</v>
          </cell>
          <cell r="C132" t="str">
            <v>OIH</v>
          </cell>
          <cell r="D132" t="str">
            <v>Actual</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PCs</v>
          </cell>
          <cell r="B133" t="str">
            <v>Extension Speechline</v>
          </cell>
          <cell r="C133" t="str">
            <v>OIH</v>
          </cell>
          <cell r="D133" t="str">
            <v>Budget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row>
        <row r="134">
          <cell r="A134" t="str">
            <v>PCs</v>
          </cell>
          <cell r="B134" t="str">
            <v>Extension Speechline</v>
          </cell>
          <cell r="C134" t="str">
            <v>RSS</v>
          </cell>
          <cell r="D134" t="str">
            <v>Actual</v>
          </cell>
          <cell r="E134">
            <v>18839</v>
          </cell>
          <cell r="F134">
            <v>18525</v>
          </cell>
          <cell r="G134">
            <v>18161</v>
          </cell>
          <cell r="H134">
            <v>17961</v>
          </cell>
          <cell r="I134">
            <v>17772</v>
          </cell>
          <cell r="J134">
            <v>17494</v>
          </cell>
          <cell r="K134">
            <v>17219</v>
          </cell>
          <cell r="L134">
            <v>16990</v>
          </cell>
          <cell r="M134">
            <v>16579</v>
          </cell>
          <cell r="N134">
            <v>16448</v>
          </cell>
          <cell r="O134">
            <v>16159</v>
          </cell>
          <cell r="P134">
            <v>15859</v>
          </cell>
          <cell r="Q134">
            <v>15600</v>
          </cell>
          <cell r="R134">
            <v>15465</v>
          </cell>
          <cell r="S134">
            <v>15220</v>
          </cell>
          <cell r="T134">
            <v>15061</v>
          </cell>
        </row>
        <row r="135">
          <cell r="A135" t="str">
            <v>PCs</v>
          </cell>
          <cell r="B135" t="str">
            <v>Extension Speechline</v>
          </cell>
          <cell r="C135" t="str">
            <v>RSS</v>
          </cell>
          <cell r="D135" t="str">
            <v>Budget</v>
          </cell>
          <cell r="E135">
            <v>16599</v>
          </cell>
          <cell r="F135">
            <v>15478</v>
          </cell>
          <cell r="G135">
            <v>14233</v>
          </cell>
          <cell r="H135">
            <v>13112</v>
          </cell>
          <cell r="I135">
            <v>11991</v>
          </cell>
          <cell r="J135">
            <v>10932</v>
          </cell>
          <cell r="K135">
            <v>10122</v>
          </cell>
          <cell r="L135">
            <v>9437</v>
          </cell>
          <cell r="M135">
            <v>8627</v>
          </cell>
          <cell r="N135">
            <v>7817</v>
          </cell>
          <cell r="O135">
            <v>6634</v>
          </cell>
          <cell r="P135">
            <v>5266</v>
          </cell>
          <cell r="Q135">
            <v>15598.746999999999</v>
          </cell>
          <cell r="R135">
            <v>15251.743</v>
          </cell>
          <cell r="S135">
            <v>14828.19</v>
          </cell>
          <cell r="T135">
            <v>14460.78</v>
          </cell>
        </row>
        <row r="136">
          <cell r="A136" t="str">
            <v>PCs</v>
          </cell>
          <cell r="B136" t="str">
            <v>Extension Speechline</v>
          </cell>
          <cell r="C136" t="str">
            <v>Supply</v>
          </cell>
          <cell r="D136" t="str">
            <v>Actual</v>
          </cell>
          <cell r="E136">
            <v>18</v>
          </cell>
          <cell r="F136">
            <v>0</v>
          </cell>
          <cell r="G136">
            <v>4</v>
          </cell>
          <cell r="H136">
            <v>0</v>
          </cell>
          <cell r="I136">
            <v>0</v>
          </cell>
          <cell r="J136">
            <v>0</v>
          </cell>
          <cell r="K136">
            <v>0</v>
          </cell>
          <cell r="L136">
            <v>0</v>
          </cell>
          <cell r="M136">
            <v>0</v>
          </cell>
          <cell r="N136">
            <v>0</v>
          </cell>
          <cell r="O136">
            <v>0</v>
          </cell>
          <cell r="P136">
            <v>0</v>
          </cell>
          <cell r="Q136">
            <v>0</v>
          </cell>
          <cell r="R136">
            <v>0</v>
          </cell>
          <cell r="S136">
            <v>0</v>
          </cell>
          <cell r="T136">
            <v>0</v>
          </cell>
        </row>
        <row r="137">
          <cell r="A137" t="str">
            <v>PCs</v>
          </cell>
          <cell r="B137" t="str">
            <v>Extension Speechline</v>
          </cell>
          <cell r="C137" t="str">
            <v>Supply</v>
          </cell>
          <cell r="D137" t="str">
            <v>Budget</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row>
        <row r="138">
          <cell r="A138" t="str">
            <v>PCs</v>
          </cell>
          <cell r="B138" t="str">
            <v>Extension Speechline</v>
          </cell>
          <cell r="C138" t="str">
            <v>WSS</v>
          </cell>
          <cell r="D138" t="str">
            <v>Actual</v>
          </cell>
          <cell r="E138">
            <v>19949</v>
          </cell>
          <cell r="F138">
            <v>19674</v>
          </cell>
          <cell r="G138">
            <v>19278</v>
          </cell>
          <cell r="H138">
            <v>18946</v>
          </cell>
          <cell r="I138">
            <v>18714</v>
          </cell>
          <cell r="J138">
            <v>18469</v>
          </cell>
          <cell r="K138">
            <v>18212</v>
          </cell>
          <cell r="L138">
            <v>18062</v>
          </cell>
          <cell r="M138">
            <v>17758</v>
          </cell>
          <cell r="N138">
            <v>17466</v>
          </cell>
          <cell r="O138">
            <v>17063</v>
          </cell>
          <cell r="P138">
            <v>16735</v>
          </cell>
          <cell r="Q138">
            <v>16589</v>
          </cell>
          <cell r="R138">
            <v>16440</v>
          </cell>
          <cell r="S138">
            <v>0</v>
          </cell>
          <cell r="T138">
            <v>16115</v>
          </cell>
        </row>
        <row r="139">
          <cell r="A139" t="str">
            <v>PCs</v>
          </cell>
          <cell r="B139" t="str">
            <v>Extension Speechline</v>
          </cell>
          <cell r="C139" t="str">
            <v>WSS</v>
          </cell>
          <cell r="D139" t="str">
            <v>Budget</v>
          </cell>
          <cell r="E139">
            <v>18678</v>
          </cell>
          <cell r="F139">
            <v>17433</v>
          </cell>
          <cell r="G139">
            <v>16188</v>
          </cell>
          <cell r="H139">
            <v>14804</v>
          </cell>
          <cell r="I139">
            <v>13559</v>
          </cell>
          <cell r="J139">
            <v>12244</v>
          </cell>
          <cell r="K139">
            <v>10999</v>
          </cell>
          <cell r="L139">
            <v>10030</v>
          </cell>
          <cell r="M139">
            <v>9200</v>
          </cell>
          <cell r="N139">
            <v>8301</v>
          </cell>
          <cell r="O139">
            <v>7471</v>
          </cell>
          <cell r="P139">
            <v>6224</v>
          </cell>
          <cell r="Q139">
            <v>0</v>
          </cell>
          <cell r="R139">
            <v>0</v>
          </cell>
          <cell r="S139">
            <v>0</v>
          </cell>
          <cell r="T139">
            <v>0</v>
          </cell>
        </row>
        <row r="140">
          <cell r="A140" t="str">
            <v>PCs</v>
          </cell>
          <cell r="B140" t="str">
            <v>FBS</v>
          </cell>
          <cell r="C140" t="str">
            <v>Cessations</v>
          </cell>
          <cell r="D140" t="str">
            <v>Actual</v>
          </cell>
          <cell r="E140">
            <v>82</v>
          </cell>
          <cell r="F140">
            <v>116</v>
          </cell>
          <cell r="G140">
            <v>110</v>
          </cell>
          <cell r="H140">
            <v>54</v>
          </cell>
          <cell r="I140">
            <v>50</v>
          </cell>
          <cell r="J140">
            <v>21</v>
          </cell>
          <cell r="K140">
            <v>100</v>
          </cell>
          <cell r="L140">
            <v>33</v>
          </cell>
          <cell r="M140">
            <v>107</v>
          </cell>
          <cell r="N140">
            <v>13</v>
          </cell>
          <cell r="O140">
            <v>13</v>
          </cell>
          <cell r="P140">
            <v>49</v>
          </cell>
          <cell r="Q140">
            <v>17</v>
          </cell>
          <cell r="R140">
            <v>231</v>
          </cell>
          <cell r="S140">
            <v>31</v>
          </cell>
          <cell r="T140">
            <v>25</v>
          </cell>
        </row>
        <row r="141">
          <cell r="A141" t="str">
            <v>PCs</v>
          </cell>
          <cell r="B141" t="str">
            <v>FBS</v>
          </cell>
          <cell r="C141" t="str">
            <v>Cessations</v>
          </cell>
          <cell r="D141" t="str">
            <v>Budget</v>
          </cell>
          <cell r="E141">
            <v>63</v>
          </cell>
          <cell r="F141">
            <v>63</v>
          </cell>
          <cell r="G141">
            <v>70</v>
          </cell>
          <cell r="H141">
            <v>63</v>
          </cell>
          <cell r="I141">
            <v>63</v>
          </cell>
          <cell r="J141">
            <v>60</v>
          </cell>
          <cell r="K141">
            <v>47</v>
          </cell>
          <cell r="L141">
            <v>38</v>
          </cell>
          <cell r="M141">
            <v>38</v>
          </cell>
          <cell r="N141">
            <v>47</v>
          </cell>
          <cell r="O141">
            <v>66</v>
          </cell>
          <cell r="P141">
            <v>77</v>
          </cell>
          <cell r="Q141">
            <v>63</v>
          </cell>
          <cell r="R141">
            <v>77</v>
          </cell>
          <cell r="S141">
            <v>56</v>
          </cell>
          <cell r="T141">
            <v>63</v>
          </cell>
        </row>
        <row r="142">
          <cell r="A142" t="str">
            <v>PCs</v>
          </cell>
          <cell r="B142" t="str">
            <v>FBS</v>
          </cell>
          <cell r="C142" t="str">
            <v>Demand</v>
          </cell>
          <cell r="D142" t="str">
            <v>Actual</v>
          </cell>
          <cell r="E142">
            <v>29</v>
          </cell>
          <cell r="F142">
            <v>155</v>
          </cell>
          <cell r="G142">
            <v>118</v>
          </cell>
          <cell r="H142">
            <v>34</v>
          </cell>
          <cell r="I142">
            <v>10</v>
          </cell>
          <cell r="J142">
            <v>14</v>
          </cell>
          <cell r="K142">
            <v>6</v>
          </cell>
          <cell r="L142">
            <v>10</v>
          </cell>
          <cell r="M142">
            <v>2</v>
          </cell>
          <cell r="N142">
            <v>1</v>
          </cell>
          <cell r="O142">
            <v>2</v>
          </cell>
          <cell r="P142">
            <v>0</v>
          </cell>
          <cell r="Q142">
            <v>12</v>
          </cell>
          <cell r="R142">
            <v>3</v>
          </cell>
          <cell r="S142">
            <v>0</v>
          </cell>
          <cell r="T142">
            <v>0</v>
          </cell>
        </row>
        <row r="143">
          <cell r="A143" t="str">
            <v>PCs</v>
          </cell>
          <cell r="B143" t="str">
            <v>FBS</v>
          </cell>
          <cell r="C143" t="str">
            <v>Demand</v>
          </cell>
          <cell r="D143" t="str">
            <v>Budget</v>
          </cell>
          <cell r="E143">
            <v>88</v>
          </cell>
          <cell r="F143">
            <v>88</v>
          </cell>
          <cell r="G143">
            <v>98</v>
          </cell>
          <cell r="H143">
            <v>88</v>
          </cell>
          <cell r="I143">
            <v>88</v>
          </cell>
          <cell r="J143">
            <v>83</v>
          </cell>
          <cell r="K143">
            <v>63</v>
          </cell>
          <cell r="L143">
            <v>53</v>
          </cell>
          <cell r="M143">
            <v>62</v>
          </cell>
          <cell r="N143">
            <v>63</v>
          </cell>
          <cell r="O143">
            <v>92</v>
          </cell>
          <cell r="P143">
            <v>108</v>
          </cell>
          <cell r="Q143">
            <v>88</v>
          </cell>
          <cell r="R143">
            <v>107</v>
          </cell>
          <cell r="S143">
            <v>79</v>
          </cell>
          <cell r="T143">
            <v>88</v>
          </cell>
        </row>
        <row r="144">
          <cell r="A144" t="str">
            <v>PCs</v>
          </cell>
          <cell r="B144" t="str">
            <v>FBS</v>
          </cell>
          <cell r="C144" t="str">
            <v>OIH</v>
          </cell>
          <cell r="D144" t="str">
            <v>Actual</v>
          </cell>
          <cell r="E144">
            <v>77</v>
          </cell>
          <cell r="F144">
            <v>140</v>
          </cell>
          <cell r="G144">
            <v>391</v>
          </cell>
          <cell r="H144">
            <v>109</v>
          </cell>
          <cell r="I144">
            <v>84</v>
          </cell>
          <cell r="J144">
            <v>145</v>
          </cell>
          <cell r="K144">
            <v>152</v>
          </cell>
          <cell r="L144">
            <v>119</v>
          </cell>
          <cell r="M144">
            <v>163</v>
          </cell>
          <cell r="N144">
            <v>116</v>
          </cell>
          <cell r="O144">
            <v>192</v>
          </cell>
          <cell r="P144">
            <v>117</v>
          </cell>
          <cell r="Q144">
            <v>125</v>
          </cell>
          <cell r="R144">
            <v>119</v>
          </cell>
          <cell r="S144">
            <v>120</v>
          </cell>
          <cell r="T144">
            <v>117</v>
          </cell>
        </row>
        <row r="145">
          <cell r="A145" t="str">
            <v>PCs</v>
          </cell>
          <cell r="B145" t="str">
            <v>FBS</v>
          </cell>
          <cell r="C145" t="str">
            <v>RSS</v>
          </cell>
          <cell r="D145" t="str">
            <v>Actual</v>
          </cell>
          <cell r="E145">
            <v>8590</v>
          </cell>
          <cell r="F145">
            <v>8527</v>
          </cell>
          <cell r="G145">
            <v>8487</v>
          </cell>
          <cell r="H145">
            <v>9055</v>
          </cell>
          <cell r="I145">
            <v>9039</v>
          </cell>
          <cell r="J145">
            <v>8955</v>
          </cell>
          <cell r="K145">
            <v>9118</v>
          </cell>
          <cell r="L145">
            <v>8716</v>
          </cell>
          <cell r="M145">
            <v>8703</v>
          </cell>
          <cell r="N145">
            <v>8423</v>
          </cell>
          <cell r="O145">
            <v>8199</v>
          </cell>
          <cell r="P145">
            <v>8997</v>
          </cell>
          <cell r="Q145">
            <v>7913</v>
          </cell>
          <cell r="R145">
            <v>8245</v>
          </cell>
          <cell r="S145">
            <v>8275</v>
          </cell>
          <cell r="T145">
            <v>8246</v>
          </cell>
        </row>
        <row r="146">
          <cell r="A146" t="str">
            <v>PCs</v>
          </cell>
          <cell r="B146" t="str">
            <v>FBS</v>
          </cell>
          <cell r="C146" t="str">
            <v>RSS</v>
          </cell>
          <cell r="D146" t="str">
            <v>Budget</v>
          </cell>
          <cell r="E146">
            <v>8615.81</v>
          </cell>
          <cell r="F146">
            <v>8640.81</v>
          </cell>
          <cell r="G146">
            <v>8668.81</v>
          </cell>
          <cell r="H146">
            <v>8693.81</v>
          </cell>
          <cell r="I146">
            <v>8718.81</v>
          </cell>
          <cell r="J146">
            <v>8741.81</v>
          </cell>
          <cell r="K146">
            <v>8757.81</v>
          </cell>
          <cell r="L146">
            <v>8772.81</v>
          </cell>
          <cell r="M146">
            <v>8796.81</v>
          </cell>
          <cell r="N146">
            <v>8812.81</v>
          </cell>
          <cell r="O146">
            <v>8838.81</v>
          </cell>
          <cell r="P146">
            <v>8869.81</v>
          </cell>
          <cell r="Q146">
            <v>8615.8083333333307</v>
          </cell>
          <cell r="R146">
            <v>8979.8083333333307</v>
          </cell>
          <cell r="S146">
            <v>9002.81</v>
          </cell>
          <cell r="T146">
            <v>9027.81</v>
          </cell>
        </row>
        <row r="147">
          <cell r="A147" t="str">
            <v>PCs</v>
          </cell>
          <cell r="B147" t="str">
            <v>FBS</v>
          </cell>
          <cell r="C147" t="str">
            <v>Supply</v>
          </cell>
          <cell r="D147" t="str">
            <v>Actual</v>
          </cell>
          <cell r="E147">
            <v>135</v>
          </cell>
          <cell r="F147">
            <v>21</v>
          </cell>
          <cell r="G147">
            <v>30</v>
          </cell>
          <cell r="H147">
            <v>666</v>
          </cell>
          <cell r="I147">
            <v>25</v>
          </cell>
          <cell r="J147">
            <v>17</v>
          </cell>
          <cell r="K147">
            <v>5</v>
          </cell>
          <cell r="L147">
            <v>3</v>
          </cell>
          <cell r="M147">
            <v>5</v>
          </cell>
          <cell r="N147">
            <v>6</v>
          </cell>
          <cell r="O147">
            <v>10</v>
          </cell>
          <cell r="P147">
            <v>2</v>
          </cell>
          <cell r="Q147">
            <v>36</v>
          </cell>
          <cell r="R147">
            <v>3</v>
          </cell>
          <cell r="S147">
            <v>0</v>
          </cell>
          <cell r="T147">
            <v>4</v>
          </cell>
        </row>
        <row r="148">
          <cell r="A148" t="str">
            <v>PCs</v>
          </cell>
          <cell r="B148" t="str">
            <v>FBS</v>
          </cell>
          <cell r="C148" t="str">
            <v>Supply</v>
          </cell>
          <cell r="D148" t="str">
            <v>Budget</v>
          </cell>
          <cell r="E148">
            <v>88</v>
          </cell>
          <cell r="F148">
            <v>88</v>
          </cell>
          <cell r="G148">
            <v>98</v>
          </cell>
          <cell r="H148">
            <v>88</v>
          </cell>
          <cell r="I148">
            <v>88</v>
          </cell>
          <cell r="J148">
            <v>83</v>
          </cell>
          <cell r="K148">
            <v>63</v>
          </cell>
          <cell r="L148">
            <v>53</v>
          </cell>
          <cell r="M148">
            <v>62</v>
          </cell>
          <cell r="N148">
            <v>63</v>
          </cell>
          <cell r="O148">
            <v>92</v>
          </cell>
          <cell r="P148">
            <v>108</v>
          </cell>
          <cell r="Q148">
            <v>88</v>
          </cell>
          <cell r="R148">
            <v>107</v>
          </cell>
          <cell r="S148">
            <v>79</v>
          </cell>
          <cell r="T148">
            <v>88</v>
          </cell>
        </row>
        <row r="149">
          <cell r="A149" t="str">
            <v>PCs</v>
          </cell>
          <cell r="B149" t="str">
            <v>FBS</v>
          </cell>
          <cell r="C149" t="str">
            <v>WSS</v>
          </cell>
          <cell r="D149" t="str">
            <v>Actual</v>
          </cell>
          <cell r="E149">
            <v>8708</v>
          </cell>
          <cell r="F149">
            <v>8655</v>
          </cell>
          <cell r="G149">
            <v>8636</v>
          </cell>
          <cell r="H149">
            <v>9224</v>
          </cell>
          <cell r="I149">
            <v>9171</v>
          </cell>
          <cell r="J149">
            <v>9125</v>
          </cell>
          <cell r="K149">
            <v>9118</v>
          </cell>
          <cell r="L149">
            <v>9076</v>
          </cell>
          <cell r="M149">
            <v>9065</v>
          </cell>
          <cell r="N149">
            <v>9051</v>
          </cell>
          <cell r="O149">
            <v>9036</v>
          </cell>
          <cell r="P149">
            <v>8997</v>
          </cell>
          <cell r="Q149">
            <v>9016</v>
          </cell>
          <cell r="R149">
            <v>8788</v>
          </cell>
          <cell r="S149">
            <v>8749</v>
          </cell>
          <cell r="T149">
            <v>8752</v>
          </cell>
        </row>
        <row r="150">
          <cell r="A150" t="str">
            <v>PCs</v>
          </cell>
          <cell r="B150" t="str">
            <v>FBS</v>
          </cell>
          <cell r="C150" t="str">
            <v>WSS</v>
          </cell>
          <cell r="D150" t="str">
            <v>Budget</v>
          </cell>
          <cell r="E150">
            <v>8688</v>
          </cell>
          <cell r="F150">
            <v>8713</v>
          </cell>
          <cell r="G150">
            <v>8741</v>
          </cell>
          <cell r="H150">
            <v>8766</v>
          </cell>
          <cell r="I150">
            <v>8791</v>
          </cell>
          <cell r="J150">
            <v>8814</v>
          </cell>
          <cell r="K150">
            <v>8830</v>
          </cell>
          <cell r="L150">
            <v>8845</v>
          </cell>
          <cell r="M150">
            <v>8869</v>
          </cell>
          <cell r="N150">
            <v>8885</v>
          </cell>
          <cell r="O150">
            <v>8911</v>
          </cell>
          <cell r="P150">
            <v>8942</v>
          </cell>
          <cell r="Q150">
            <v>9022</v>
          </cell>
          <cell r="R150">
            <v>9052</v>
          </cell>
          <cell r="S150">
            <v>9075</v>
          </cell>
          <cell r="T150">
            <v>9100</v>
          </cell>
        </row>
        <row r="151">
          <cell r="A151" t="str">
            <v>PCs</v>
          </cell>
          <cell r="B151" t="str">
            <v>KiloStreamNx</v>
          </cell>
          <cell r="C151" t="str">
            <v>Cessations</v>
          </cell>
          <cell r="D151" t="str">
            <v>Actual</v>
          </cell>
          <cell r="E151">
            <v>209</v>
          </cell>
          <cell r="F151">
            <v>241</v>
          </cell>
          <cell r="G151">
            <v>361</v>
          </cell>
          <cell r="H151">
            <v>374</v>
          </cell>
          <cell r="I151">
            <v>220</v>
          </cell>
          <cell r="J151">
            <v>135</v>
          </cell>
          <cell r="K151">
            <v>150</v>
          </cell>
          <cell r="L151">
            <v>450</v>
          </cell>
          <cell r="M151">
            <v>475</v>
          </cell>
          <cell r="N151">
            <v>246</v>
          </cell>
          <cell r="O151">
            <v>302</v>
          </cell>
          <cell r="P151">
            <v>378</v>
          </cell>
          <cell r="Q151">
            <v>291</v>
          </cell>
          <cell r="R151">
            <v>286</v>
          </cell>
          <cell r="S151">
            <v>393</v>
          </cell>
          <cell r="T151">
            <v>418</v>
          </cell>
        </row>
        <row r="152">
          <cell r="A152" t="str">
            <v>PCs</v>
          </cell>
          <cell r="B152" t="str">
            <v>KiloStreamNx</v>
          </cell>
          <cell r="C152" t="str">
            <v>Cessations</v>
          </cell>
          <cell r="D152" t="str">
            <v>Budget</v>
          </cell>
          <cell r="E152">
            <v>234</v>
          </cell>
          <cell r="F152">
            <v>211</v>
          </cell>
          <cell r="G152">
            <v>211</v>
          </cell>
          <cell r="H152">
            <v>234</v>
          </cell>
          <cell r="I152">
            <v>211</v>
          </cell>
          <cell r="J152">
            <v>222</v>
          </cell>
          <cell r="K152">
            <v>211</v>
          </cell>
          <cell r="L152">
            <v>164</v>
          </cell>
          <cell r="M152">
            <v>140</v>
          </cell>
          <cell r="N152">
            <v>152</v>
          </cell>
          <cell r="O152">
            <v>140</v>
          </cell>
          <cell r="P152">
            <v>211</v>
          </cell>
          <cell r="Q152">
            <v>248.625</v>
          </cell>
          <cell r="R152">
            <v>0</v>
          </cell>
          <cell r="S152">
            <v>383.38</v>
          </cell>
          <cell r="T152">
            <v>332.57</v>
          </cell>
        </row>
        <row r="153">
          <cell r="A153" t="str">
            <v>PCs</v>
          </cell>
          <cell r="B153" t="str">
            <v>KiloStreamNx</v>
          </cell>
          <cell r="C153" t="str">
            <v>Demand</v>
          </cell>
          <cell r="D153" t="str">
            <v>Actual</v>
          </cell>
          <cell r="E153">
            <v>984</v>
          </cell>
          <cell r="F153">
            <v>1154</v>
          </cell>
          <cell r="G153">
            <v>1446</v>
          </cell>
          <cell r="H153">
            <v>1230</v>
          </cell>
          <cell r="I153">
            <v>1533</v>
          </cell>
          <cell r="J153">
            <v>1616</v>
          </cell>
          <cell r="K153">
            <v>1329</v>
          </cell>
          <cell r="L153">
            <v>1164</v>
          </cell>
          <cell r="M153">
            <v>1438</v>
          </cell>
          <cell r="N153">
            <v>953</v>
          </cell>
          <cell r="O153">
            <v>1152</v>
          </cell>
          <cell r="P153">
            <v>1562</v>
          </cell>
          <cell r="Q153">
            <v>1296</v>
          </cell>
          <cell r="R153">
            <v>780</v>
          </cell>
          <cell r="S153">
            <v>1162</v>
          </cell>
          <cell r="T153">
            <v>941</v>
          </cell>
        </row>
        <row r="154">
          <cell r="A154" t="str">
            <v>PCs</v>
          </cell>
          <cell r="B154" t="str">
            <v>KiloStreamNx</v>
          </cell>
          <cell r="C154" t="str">
            <v>Demand</v>
          </cell>
          <cell r="D154" t="str">
            <v>Budget</v>
          </cell>
          <cell r="E154">
            <v>1239</v>
          </cell>
          <cell r="F154">
            <v>1239</v>
          </cell>
          <cell r="G154">
            <v>1377</v>
          </cell>
          <cell r="H154">
            <v>1239</v>
          </cell>
          <cell r="I154">
            <v>1239</v>
          </cell>
          <cell r="J154">
            <v>1170</v>
          </cell>
          <cell r="K154">
            <v>895</v>
          </cell>
          <cell r="L154">
            <v>757</v>
          </cell>
          <cell r="M154">
            <v>895</v>
          </cell>
          <cell r="N154">
            <v>895</v>
          </cell>
          <cell r="O154">
            <v>1307</v>
          </cell>
          <cell r="P154">
            <v>1512</v>
          </cell>
          <cell r="Q154">
            <v>1239</v>
          </cell>
          <cell r="R154">
            <v>1239</v>
          </cell>
          <cell r="S154">
            <v>1179.28</v>
          </cell>
          <cell r="T154">
            <v>1077.22</v>
          </cell>
        </row>
        <row r="155">
          <cell r="A155" t="str">
            <v>PCs</v>
          </cell>
          <cell r="B155" t="str">
            <v>KiloStreamNx</v>
          </cell>
          <cell r="C155" t="str">
            <v>OIH</v>
          </cell>
          <cell r="D155" t="str">
            <v>Actual</v>
          </cell>
          <cell r="E155">
            <v>2994</v>
          </cell>
          <cell r="F155">
            <v>2897</v>
          </cell>
          <cell r="G155">
            <v>2928</v>
          </cell>
          <cell r="H155">
            <v>2938</v>
          </cell>
          <cell r="I155">
            <v>3181</v>
          </cell>
          <cell r="J155">
            <v>3411</v>
          </cell>
          <cell r="K155">
            <v>3236</v>
          </cell>
          <cell r="L155">
            <v>3156</v>
          </cell>
          <cell r="M155">
            <v>3004</v>
          </cell>
          <cell r="N155">
            <v>3206</v>
          </cell>
          <cell r="O155">
            <v>3180</v>
          </cell>
          <cell r="P155">
            <v>3262</v>
          </cell>
          <cell r="Q155">
            <v>3369</v>
          </cell>
          <cell r="R155">
            <v>3279</v>
          </cell>
          <cell r="S155">
            <v>3160</v>
          </cell>
          <cell r="T155">
            <v>3135</v>
          </cell>
        </row>
        <row r="156">
          <cell r="A156" t="str">
            <v>PCs</v>
          </cell>
          <cell r="B156" t="str">
            <v>KiloStreamNx</v>
          </cell>
          <cell r="C156" t="str">
            <v>OIH</v>
          </cell>
          <cell r="D156" t="str">
            <v>Budget</v>
          </cell>
          <cell r="E156">
            <v>2644</v>
          </cell>
          <cell r="F156">
            <v>2631</v>
          </cell>
          <cell r="G156">
            <v>2756</v>
          </cell>
          <cell r="H156">
            <v>2604</v>
          </cell>
          <cell r="I156">
            <v>2591</v>
          </cell>
          <cell r="J156">
            <v>2439</v>
          </cell>
          <cell r="K156">
            <v>2082</v>
          </cell>
          <cell r="L156">
            <v>1865</v>
          </cell>
          <cell r="M156">
            <v>1925</v>
          </cell>
          <cell r="N156">
            <v>1916</v>
          </cell>
          <cell r="O156">
            <v>2388</v>
          </cell>
          <cell r="P156">
            <v>2647</v>
          </cell>
          <cell r="Q156">
            <v>0</v>
          </cell>
          <cell r="R156">
            <v>0</v>
          </cell>
          <cell r="S156">
            <v>0</v>
          </cell>
          <cell r="T156">
            <v>0</v>
          </cell>
        </row>
        <row r="157">
          <cell r="A157" t="str">
            <v>PCs</v>
          </cell>
          <cell r="B157" t="str">
            <v>KiloStreamNx</v>
          </cell>
          <cell r="C157" t="str">
            <v>RSS</v>
          </cell>
          <cell r="D157" t="str">
            <v>Actual</v>
          </cell>
          <cell r="E157">
            <v>24981</v>
          </cell>
          <cell r="F157">
            <v>25944</v>
          </cell>
          <cell r="G157">
            <v>26984</v>
          </cell>
          <cell r="H157">
            <v>27874</v>
          </cell>
          <cell r="I157">
            <v>28784</v>
          </cell>
          <cell r="J157">
            <v>29820</v>
          </cell>
          <cell r="K157">
            <v>30976</v>
          </cell>
          <cell r="L157">
            <v>31752</v>
          </cell>
          <cell r="M157">
            <v>32832</v>
          </cell>
          <cell r="N157">
            <v>33369</v>
          </cell>
          <cell r="O157">
            <v>34135</v>
          </cell>
          <cell r="P157">
            <v>35210</v>
          </cell>
          <cell r="Q157">
            <v>30499</v>
          </cell>
          <cell r="R157">
            <v>31047</v>
          </cell>
          <cell r="S157">
            <v>31704</v>
          </cell>
          <cell r="T157">
            <v>32229</v>
          </cell>
        </row>
        <row r="158">
          <cell r="A158" t="str">
            <v>PCs</v>
          </cell>
          <cell r="B158" t="str">
            <v>KiloStreamNx</v>
          </cell>
          <cell r="C158" t="str">
            <v>RSS</v>
          </cell>
          <cell r="D158" t="str">
            <v>Budget</v>
          </cell>
          <cell r="E158">
            <v>23242</v>
          </cell>
          <cell r="F158">
            <v>24263</v>
          </cell>
          <cell r="G158">
            <v>25264</v>
          </cell>
          <cell r="H158">
            <v>26417</v>
          </cell>
          <cell r="I158">
            <v>27438</v>
          </cell>
          <cell r="J158">
            <v>28533</v>
          </cell>
          <cell r="K158">
            <v>29601</v>
          </cell>
          <cell r="L158">
            <v>30423</v>
          </cell>
          <cell r="M158">
            <v>31094</v>
          </cell>
          <cell r="N158">
            <v>31830</v>
          </cell>
          <cell r="O158">
            <v>32444</v>
          </cell>
          <cell r="P158">
            <v>33428</v>
          </cell>
          <cell r="Q158">
            <v>35487.542000000001</v>
          </cell>
          <cell r="R158">
            <v>35733.055999999997</v>
          </cell>
          <cell r="S158">
            <v>35979.040000000001</v>
          </cell>
          <cell r="T158">
            <v>36191</v>
          </cell>
        </row>
        <row r="159">
          <cell r="A159" t="str">
            <v>PCs</v>
          </cell>
          <cell r="B159" t="str">
            <v>KiloStreamNx</v>
          </cell>
          <cell r="C159" t="str">
            <v>Supply</v>
          </cell>
          <cell r="D159" t="str">
            <v>Actual</v>
          </cell>
          <cell r="E159">
            <v>1108</v>
          </cell>
          <cell r="F159">
            <v>1249</v>
          </cell>
          <cell r="G159">
            <v>1403</v>
          </cell>
          <cell r="H159">
            <v>1217</v>
          </cell>
          <cell r="I159">
            <v>1280</v>
          </cell>
          <cell r="J159">
            <v>1383</v>
          </cell>
          <cell r="K159">
            <v>1486</v>
          </cell>
          <cell r="L159">
            <v>1223</v>
          </cell>
          <cell r="M159">
            <v>1589</v>
          </cell>
          <cell r="N159">
            <v>749</v>
          </cell>
          <cell r="O159">
            <v>1173</v>
          </cell>
          <cell r="P159">
            <v>1475</v>
          </cell>
          <cell r="Q159">
            <v>1060</v>
          </cell>
          <cell r="R159">
            <v>995</v>
          </cell>
          <cell r="S159">
            <v>1274</v>
          </cell>
          <cell r="T159">
            <v>1027</v>
          </cell>
        </row>
        <row r="160">
          <cell r="A160" t="str">
            <v>PCs</v>
          </cell>
          <cell r="B160" t="str">
            <v>KiloStreamNx</v>
          </cell>
          <cell r="C160" t="str">
            <v>Supply</v>
          </cell>
          <cell r="D160" t="str">
            <v>Budget</v>
          </cell>
          <cell r="E160">
            <v>1391</v>
          </cell>
          <cell r="F160">
            <v>1252</v>
          </cell>
          <cell r="G160">
            <v>1252</v>
          </cell>
          <cell r="H160">
            <v>1391</v>
          </cell>
          <cell r="I160">
            <v>1252</v>
          </cell>
          <cell r="J160">
            <v>1322</v>
          </cell>
          <cell r="K160">
            <v>1252</v>
          </cell>
          <cell r="L160">
            <v>974</v>
          </cell>
          <cell r="M160">
            <v>835</v>
          </cell>
          <cell r="N160">
            <v>904</v>
          </cell>
          <cell r="O160">
            <v>835</v>
          </cell>
          <cell r="P160">
            <v>1253</v>
          </cell>
          <cell r="Q160">
            <v>1008</v>
          </cell>
          <cell r="R160">
            <v>1011</v>
          </cell>
          <cell r="S160">
            <v>1222</v>
          </cell>
          <cell r="T160">
            <v>1002</v>
          </cell>
        </row>
        <row r="161">
          <cell r="A161" t="str">
            <v>PCs</v>
          </cell>
          <cell r="B161" t="str">
            <v>KiloStreamNx</v>
          </cell>
          <cell r="C161" t="str">
            <v>WSS</v>
          </cell>
          <cell r="D161" t="str">
            <v>Actual</v>
          </cell>
          <cell r="E161">
            <v>26032</v>
          </cell>
          <cell r="F161">
            <v>26966</v>
          </cell>
          <cell r="G161">
            <v>27940</v>
          </cell>
          <cell r="H161">
            <v>28732</v>
          </cell>
          <cell r="I161">
            <v>29735</v>
          </cell>
          <cell r="J161">
            <v>30914</v>
          </cell>
          <cell r="K161">
            <v>32201</v>
          </cell>
          <cell r="L161">
            <v>32911</v>
          </cell>
          <cell r="M161">
            <v>33945</v>
          </cell>
          <cell r="N161">
            <v>34411</v>
          </cell>
          <cell r="O161">
            <v>35194</v>
          </cell>
          <cell r="P161">
            <v>36225</v>
          </cell>
          <cell r="Q161">
            <v>31683</v>
          </cell>
          <cell r="R161">
            <v>32411</v>
          </cell>
          <cell r="S161">
            <v>33266</v>
          </cell>
          <cell r="T161">
            <v>34032</v>
          </cell>
        </row>
        <row r="162">
          <cell r="A162" t="str">
            <v>PCs</v>
          </cell>
          <cell r="B162" t="str">
            <v>KiloStreamNx</v>
          </cell>
          <cell r="C162" t="str">
            <v>WSS</v>
          </cell>
          <cell r="D162" t="str">
            <v>Budget</v>
          </cell>
          <cell r="E162">
            <v>23920</v>
          </cell>
          <cell r="F162">
            <v>24900</v>
          </cell>
          <cell r="G162">
            <v>25879</v>
          </cell>
          <cell r="H162">
            <v>26968</v>
          </cell>
          <cell r="I162">
            <v>27948</v>
          </cell>
          <cell r="J162">
            <v>28982</v>
          </cell>
          <cell r="K162">
            <v>29962</v>
          </cell>
          <cell r="L162">
            <v>30724</v>
          </cell>
          <cell r="M162">
            <v>31378</v>
          </cell>
          <cell r="N162">
            <v>32085</v>
          </cell>
          <cell r="O162">
            <v>32739</v>
          </cell>
          <cell r="P162">
            <v>33719</v>
          </cell>
          <cell r="Q162">
            <v>0</v>
          </cell>
          <cell r="R162">
            <v>0</v>
          </cell>
          <cell r="S162">
            <v>0</v>
          </cell>
          <cell r="T162">
            <v>0</v>
          </cell>
        </row>
        <row r="163">
          <cell r="A163" t="str">
            <v>PCs</v>
          </cell>
          <cell r="B163" t="str">
            <v>MegaStream</v>
          </cell>
          <cell r="C163" t="str">
            <v>Cessations</v>
          </cell>
          <cell r="D163" t="str">
            <v>Actual</v>
          </cell>
          <cell r="E163">
            <v>273</v>
          </cell>
          <cell r="F163">
            <v>197</v>
          </cell>
          <cell r="G163">
            <v>257</v>
          </cell>
          <cell r="H163">
            <v>242</v>
          </cell>
          <cell r="I163">
            <v>187</v>
          </cell>
          <cell r="J163">
            <v>132</v>
          </cell>
          <cell r="K163">
            <v>215</v>
          </cell>
          <cell r="L163">
            <v>148</v>
          </cell>
          <cell r="M163">
            <v>268</v>
          </cell>
          <cell r="N163">
            <v>288</v>
          </cell>
          <cell r="O163">
            <v>722</v>
          </cell>
          <cell r="P163">
            <v>566</v>
          </cell>
          <cell r="Q163">
            <v>227</v>
          </cell>
          <cell r="R163">
            <v>163</v>
          </cell>
          <cell r="S163">
            <v>288</v>
          </cell>
          <cell r="T163">
            <v>237</v>
          </cell>
        </row>
        <row r="164">
          <cell r="A164" t="str">
            <v>PCs</v>
          </cell>
          <cell r="B164" t="str">
            <v>MegaStream</v>
          </cell>
          <cell r="C164" t="str">
            <v>Cessations</v>
          </cell>
          <cell r="D164" t="str">
            <v>Budget</v>
          </cell>
          <cell r="E164">
            <v>251</v>
          </cell>
          <cell r="F164">
            <v>228</v>
          </cell>
          <cell r="G164">
            <v>233</v>
          </cell>
          <cell r="H164">
            <v>253</v>
          </cell>
          <cell r="I164">
            <v>229</v>
          </cell>
          <cell r="J164">
            <v>243</v>
          </cell>
          <cell r="K164">
            <v>230</v>
          </cell>
          <cell r="L164">
            <v>179</v>
          </cell>
          <cell r="M164">
            <v>155</v>
          </cell>
          <cell r="N164">
            <v>169</v>
          </cell>
          <cell r="O164">
            <v>161</v>
          </cell>
          <cell r="P164">
            <v>238</v>
          </cell>
          <cell r="Q164">
            <v>303.95999999999998</v>
          </cell>
          <cell r="R164">
            <v>0</v>
          </cell>
          <cell r="S164">
            <v>381.12</v>
          </cell>
          <cell r="T164">
            <v>363.68</v>
          </cell>
        </row>
        <row r="165">
          <cell r="A165" t="str">
            <v>PCs</v>
          </cell>
          <cell r="B165" t="str">
            <v>MegaStream</v>
          </cell>
          <cell r="C165" t="str">
            <v>Demand</v>
          </cell>
          <cell r="D165" t="str">
            <v>Actual</v>
          </cell>
          <cell r="E165">
            <v>682</v>
          </cell>
          <cell r="F165">
            <v>642</v>
          </cell>
          <cell r="G165">
            <v>905</v>
          </cell>
          <cell r="H165">
            <v>909</v>
          </cell>
          <cell r="I165">
            <v>829</v>
          </cell>
          <cell r="J165">
            <v>846</v>
          </cell>
          <cell r="K165">
            <v>722</v>
          </cell>
          <cell r="L165">
            <v>495</v>
          </cell>
          <cell r="M165">
            <v>749</v>
          </cell>
          <cell r="N165">
            <v>909</v>
          </cell>
          <cell r="O165">
            <v>603</v>
          </cell>
          <cell r="P165">
            <v>893</v>
          </cell>
          <cell r="Q165">
            <v>784</v>
          </cell>
          <cell r="R165">
            <v>678</v>
          </cell>
          <cell r="S165">
            <v>1233</v>
          </cell>
          <cell r="T165">
            <v>665</v>
          </cell>
        </row>
        <row r="166">
          <cell r="A166" t="str">
            <v>PCs</v>
          </cell>
          <cell r="B166" t="str">
            <v>MegaStream</v>
          </cell>
          <cell r="C166" t="str">
            <v>Demand</v>
          </cell>
          <cell r="D166" t="str">
            <v>Budget</v>
          </cell>
          <cell r="E166">
            <v>709</v>
          </cell>
          <cell r="F166">
            <v>708</v>
          </cell>
          <cell r="G166">
            <v>789</v>
          </cell>
          <cell r="H166">
            <v>706</v>
          </cell>
          <cell r="I166">
            <v>708</v>
          </cell>
          <cell r="J166">
            <v>665</v>
          </cell>
          <cell r="K166">
            <v>507</v>
          </cell>
          <cell r="L166">
            <v>428</v>
          </cell>
          <cell r="M166">
            <v>506</v>
          </cell>
          <cell r="N166">
            <v>509</v>
          </cell>
          <cell r="O166">
            <v>744</v>
          </cell>
          <cell r="P166">
            <v>858</v>
          </cell>
          <cell r="Q166">
            <v>709</v>
          </cell>
          <cell r="R166">
            <v>708</v>
          </cell>
          <cell r="S166">
            <v>866.24</v>
          </cell>
          <cell r="T166">
            <v>786.61</v>
          </cell>
        </row>
        <row r="167">
          <cell r="A167" t="str">
            <v>PCs</v>
          </cell>
          <cell r="B167" t="str">
            <v>MegaStream</v>
          </cell>
          <cell r="C167" t="str">
            <v>OIH</v>
          </cell>
          <cell r="D167" t="str">
            <v>Actual</v>
          </cell>
          <cell r="E167">
            <v>2215</v>
          </cell>
          <cell r="F167">
            <v>2103</v>
          </cell>
          <cell r="G167">
            <v>1979</v>
          </cell>
          <cell r="H167">
            <v>2372</v>
          </cell>
          <cell r="I167">
            <v>2285</v>
          </cell>
          <cell r="J167">
            <v>2045</v>
          </cell>
          <cell r="K167">
            <v>1912</v>
          </cell>
          <cell r="L167">
            <v>1392</v>
          </cell>
          <cell r="M167">
            <v>1324</v>
          </cell>
          <cell r="N167">
            <v>1186</v>
          </cell>
          <cell r="O167">
            <v>1231</v>
          </cell>
          <cell r="P167">
            <v>1296</v>
          </cell>
          <cell r="Q167">
            <v>2180</v>
          </cell>
          <cell r="R167">
            <v>1869</v>
          </cell>
          <cell r="S167">
            <v>2097</v>
          </cell>
          <cell r="T167">
            <v>1975</v>
          </cell>
        </row>
        <row r="168">
          <cell r="A168" t="str">
            <v>PCs</v>
          </cell>
          <cell r="B168" t="str">
            <v>MegaStream</v>
          </cell>
          <cell r="C168" t="str">
            <v>OIH</v>
          </cell>
          <cell r="D168" t="str">
            <v>Budget</v>
          </cell>
          <cell r="E168">
            <v>1867</v>
          </cell>
          <cell r="F168">
            <v>1820</v>
          </cell>
          <cell r="G168">
            <v>1843</v>
          </cell>
          <cell r="H168">
            <v>1711</v>
          </cell>
          <cell r="I168">
            <v>1661</v>
          </cell>
          <cell r="J168">
            <v>1529</v>
          </cell>
          <cell r="K168">
            <v>1289</v>
          </cell>
          <cell r="L168">
            <v>1137</v>
          </cell>
          <cell r="M168">
            <v>1140</v>
          </cell>
          <cell r="N168">
            <v>1104</v>
          </cell>
          <cell r="O168">
            <v>1332</v>
          </cell>
          <cell r="P168">
            <v>1425</v>
          </cell>
          <cell r="Q168">
            <v>0</v>
          </cell>
          <cell r="R168">
            <v>0</v>
          </cell>
          <cell r="S168">
            <v>0</v>
          </cell>
          <cell r="T168">
            <v>0</v>
          </cell>
        </row>
        <row r="169">
          <cell r="A169" t="str">
            <v>PCs</v>
          </cell>
          <cell r="B169" t="str">
            <v>MegaStream</v>
          </cell>
          <cell r="C169" t="str">
            <v>RSS</v>
          </cell>
          <cell r="D169" t="str">
            <v>Actual</v>
          </cell>
          <cell r="E169">
            <v>27894</v>
          </cell>
          <cell r="F169">
            <v>28368</v>
          </cell>
          <cell r="G169">
            <v>28991</v>
          </cell>
          <cell r="H169">
            <v>29222</v>
          </cell>
          <cell r="I169">
            <v>29761</v>
          </cell>
          <cell r="J169">
            <v>30282</v>
          </cell>
          <cell r="K169">
            <v>30554</v>
          </cell>
          <cell r="L169">
            <v>30955</v>
          </cell>
          <cell r="M169">
            <v>31271</v>
          </cell>
          <cell r="N169">
            <v>31749</v>
          </cell>
          <cell r="O169">
            <v>32419</v>
          </cell>
          <cell r="P169">
            <v>32782</v>
          </cell>
          <cell r="Q169">
            <v>33107</v>
          </cell>
          <cell r="R169">
            <v>33489</v>
          </cell>
          <cell r="S169">
            <v>34062</v>
          </cell>
          <cell r="T169">
            <v>34532</v>
          </cell>
        </row>
        <row r="170">
          <cell r="A170" t="str">
            <v>PCs</v>
          </cell>
          <cell r="B170" t="str">
            <v>MegaStream</v>
          </cell>
          <cell r="C170" t="str">
            <v>RSS</v>
          </cell>
          <cell r="D170" t="str">
            <v>Budget</v>
          </cell>
          <cell r="E170">
            <v>28890</v>
          </cell>
          <cell r="F170">
            <v>29414</v>
          </cell>
          <cell r="G170">
            <v>29913</v>
          </cell>
          <cell r="H170">
            <v>30520</v>
          </cell>
          <cell r="I170">
            <v>31044</v>
          </cell>
          <cell r="J170">
            <v>31618</v>
          </cell>
          <cell r="K170">
            <v>32186</v>
          </cell>
          <cell r="L170">
            <v>32618</v>
          </cell>
          <cell r="M170">
            <v>32954</v>
          </cell>
          <cell r="N170">
            <v>33325</v>
          </cell>
          <cell r="O170">
            <v>33602</v>
          </cell>
          <cell r="P170">
            <v>34082</v>
          </cell>
          <cell r="Q170">
            <v>33093</v>
          </cell>
          <cell r="R170">
            <v>33795.962930769201</v>
          </cell>
          <cell r="S170">
            <v>34586.35</v>
          </cell>
          <cell r="T170">
            <v>35119.089999999997</v>
          </cell>
        </row>
        <row r="171">
          <cell r="A171" t="str">
            <v>PCs</v>
          </cell>
          <cell r="B171" t="str">
            <v>MegaStream</v>
          </cell>
          <cell r="C171" t="str">
            <v>Supply</v>
          </cell>
          <cell r="D171" t="str">
            <v>Actual</v>
          </cell>
          <cell r="E171">
            <v>635</v>
          </cell>
          <cell r="F171">
            <v>746</v>
          </cell>
          <cell r="G171">
            <v>899</v>
          </cell>
          <cell r="H171">
            <v>558</v>
          </cell>
          <cell r="I171">
            <v>894</v>
          </cell>
          <cell r="J171">
            <v>1089</v>
          </cell>
          <cell r="K171">
            <v>833</v>
          </cell>
          <cell r="L171">
            <v>819</v>
          </cell>
          <cell r="M171">
            <v>726</v>
          </cell>
          <cell r="N171">
            <v>1039</v>
          </cell>
          <cell r="O171">
            <v>726</v>
          </cell>
          <cell r="P171">
            <v>832</v>
          </cell>
          <cell r="Q171">
            <v>549</v>
          </cell>
          <cell r="R171">
            <v>820</v>
          </cell>
          <cell r="S171">
            <v>1037</v>
          </cell>
          <cell r="T171">
            <v>787</v>
          </cell>
        </row>
        <row r="172">
          <cell r="A172" t="str">
            <v>PCs</v>
          </cell>
          <cell r="B172" t="str">
            <v>MegaStream</v>
          </cell>
          <cell r="C172" t="str">
            <v>Supply</v>
          </cell>
          <cell r="D172" t="str">
            <v>Budget</v>
          </cell>
          <cell r="E172">
            <v>841</v>
          </cell>
          <cell r="F172">
            <v>757</v>
          </cell>
          <cell r="G172">
            <v>762</v>
          </cell>
          <cell r="H172">
            <v>846</v>
          </cell>
          <cell r="I172">
            <v>761</v>
          </cell>
          <cell r="J172">
            <v>802</v>
          </cell>
          <cell r="K172">
            <v>751</v>
          </cell>
          <cell r="L172">
            <v>583</v>
          </cell>
          <cell r="M172">
            <v>503</v>
          </cell>
          <cell r="N172">
            <v>543</v>
          </cell>
          <cell r="O172">
            <v>513</v>
          </cell>
          <cell r="P172">
            <v>766</v>
          </cell>
          <cell r="Q172">
            <v>638</v>
          </cell>
          <cell r="R172">
            <v>670</v>
          </cell>
          <cell r="S172">
            <v>959.95</v>
          </cell>
          <cell r="T172">
            <v>696</v>
          </cell>
        </row>
        <row r="173">
          <cell r="A173" t="str">
            <v>PCs</v>
          </cell>
          <cell r="B173" t="str">
            <v>MegaStream</v>
          </cell>
          <cell r="C173" t="str">
            <v>WSS</v>
          </cell>
          <cell r="D173" t="str">
            <v>Actual</v>
          </cell>
          <cell r="E173">
            <v>30391</v>
          </cell>
          <cell r="F173">
            <v>30871</v>
          </cell>
          <cell r="G173">
            <v>31376</v>
          </cell>
          <cell r="H173">
            <v>31610</v>
          </cell>
          <cell r="I173">
            <v>32205</v>
          </cell>
          <cell r="J173">
            <v>32908</v>
          </cell>
          <cell r="K173">
            <v>33440</v>
          </cell>
          <cell r="L173">
            <v>33982</v>
          </cell>
          <cell r="M173">
            <v>34326</v>
          </cell>
          <cell r="N173">
            <v>35018</v>
          </cell>
          <cell r="O173">
            <v>34899</v>
          </cell>
          <cell r="P173">
            <v>34987</v>
          </cell>
          <cell r="Q173">
            <v>34987</v>
          </cell>
          <cell r="R173">
            <v>35444</v>
          </cell>
          <cell r="S173">
            <v>36019</v>
          </cell>
          <cell r="T173">
            <v>36560</v>
          </cell>
        </row>
        <row r="174">
          <cell r="A174" t="str">
            <v>PCs</v>
          </cell>
          <cell r="B174" t="str">
            <v>MegaStream</v>
          </cell>
          <cell r="C174" t="str">
            <v>WSS</v>
          </cell>
          <cell r="D174" t="str">
            <v>Budget</v>
          </cell>
          <cell r="E174">
            <v>29290</v>
          </cell>
          <cell r="F174">
            <v>29795</v>
          </cell>
          <cell r="G174">
            <v>30277</v>
          </cell>
          <cell r="H174">
            <v>30861</v>
          </cell>
          <cell r="I174">
            <v>31366</v>
          </cell>
          <cell r="J174">
            <v>31918</v>
          </cell>
          <cell r="K174">
            <v>32470</v>
          </cell>
          <cell r="L174">
            <v>32890</v>
          </cell>
          <cell r="M174">
            <v>33215</v>
          </cell>
          <cell r="N174">
            <v>33576</v>
          </cell>
          <cell r="O174">
            <v>33838</v>
          </cell>
          <cell r="P174">
            <v>34294</v>
          </cell>
          <cell r="Q174">
            <v>33352</v>
          </cell>
          <cell r="R174">
            <v>34516.163999999997</v>
          </cell>
          <cell r="S174">
            <v>34393.19</v>
          </cell>
          <cell r="T174">
            <v>34647.629999999997</v>
          </cell>
        </row>
        <row r="175">
          <cell r="A175" t="str">
            <v>PCs</v>
          </cell>
          <cell r="B175" t="str">
            <v>MOLOs</v>
          </cell>
          <cell r="C175" t="str">
            <v>Cessations</v>
          </cell>
          <cell r="D175" t="str">
            <v>Actual</v>
          </cell>
          <cell r="E175">
            <v>72</v>
          </cell>
          <cell r="F175">
            <v>244</v>
          </cell>
          <cell r="G175">
            <v>238</v>
          </cell>
          <cell r="H175">
            <v>197</v>
          </cell>
          <cell r="I175">
            <v>90</v>
          </cell>
          <cell r="J175">
            <v>82</v>
          </cell>
          <cell r="K175">
            <v>109</v>
          </cell>
          <cell r="L175">
            <v>139</v>
          </cell>
          <cell r="M175">
            <v>396</v>
          </cell>
          <cell r="N175">
            <v>350</v>
          </cell>
          <cell r="O175">
            <v>703</v>
          </cell>
          <cell r="P175">
            <v>484</v>
          </cell>
          <cell r="Q175">
            <v>774</v>
          </cell>
          <cell r="R175">
            <v>724</v>
          </cell>
          <cell r="S175">
            <v>620</v>
          </cell>
          <cell r="T175">
            <v>251</v>
          </cell>
        </row>
        <row r="176">
          <cell r="A176" t="str">
            <v>PCs</v>
          </cell>
          <cell r="B176" t="str">
            <v>MOLOs</v>
          </cell>
          <cell r="C176" t="str">
            <v>Cessations</v>
          </cell>
          <cell r="D176" t="str">
            <v>Budget</v>
          </cell>
          <cell r="E176">
            <v>15</v>
          </cell>
          <cell r="F176">
            <v>16</v>
          </cell>
          <cell r="G176">
            <v>16</v>
          </cell>
          <cell r="H176">
            <v>15</v>
          </cell>
          <cell r="I176">
            <v>16</v>
          </cell>
          <cell r="J176">
            <v>16</v>
          </cell>
          <cell r="K176">
            <v>16</v>
          </cell>
          <cell r="L176">
            <v>14</v>
          </cell>
          <cell r="M176">
            <v>13</v>
          </cell>
          <cell r="N176">
            <v>13</v>
          </cell>
          <cell r="O176">
            <v>13</v>
          </cell>
          <cell r="P176">
            <v>15</v>
          </cell>
          <cell r="Q176">
            <v>0</v>
          </cell>
          <cell r="R176">
            <v>0</v>
          </cell>
          <cell r="S176">
            <v>0</v>
          </cell>
          <cell r="T176">
            <v>0</v>
          </cell>
        </row>
        <row r="177">
          <cell r="A177" t="str">
            <v>PCs</v>
          </cell>
          <cell r="B177" t="str">
            <v>MOLOs</v>
          </cell>
          <cell r="C177" t="str">
            <v>Demand</v>
          </cell>
          <cell r="D177" t="str">
            <v>Actual</v>
          </cell>
          <cell r="E177">
            <v>746</v>
          </cell>
          <cell r="F177">
            <v>426</v>
          </cell>
          <cell r="G177">
            <v>519</v>
          </cell>
          <cell r="H177">
            <v>495</v>
          </cell>
          <cell r="I177">
            <v>851</v>
          </cell>
          <cell r="J177">
            <v>980</v>
          </cell>
          <cell r="K177">
            <v>773</v>
          </cell>
          <cell r="L177">
            <v>1198</v>
          </cell>
          <cell r="M177">
            <v>1706</v>
          </cell>
          <cell r="N177">
            <v>518</v>
          </cell>
          <cell r="O177">
            <v>1226</v>
          </cell>
          <cell r="P177">
            <v>1296</v>
          </cell>
          <cell r="Q177">
            <v>496</v>
          </cell>
          <cell r="R177">
            <v>324</v>
          </cell>
          <cell r="S177">
            <v>455</v>
          </cell>
          <cell r="T177">
            <v>415</v>
          </cell>
        </row>
        <row r="178">
          <cell r="A178" t="str">
            <v>PCs</v>
          </cell>
          <cell r="B178" t="str">
            <v>MOLOs</v>
          </cell>
          <cell r="C178" t="str">
            <v>Demand</v>
          </cell>
          <cell r="D178" t="str">
            <v>Budget</v>
          </cell>
          <cell r="E178">
            <v>338</v>
          </cell>
          <cell r="F178">
            <v>348</v>
          </cell>
          <cell r="G178">
            <v>369</v>
          </cell>
          <cell r="H178">
            <v>348</v>
          </cell>
          <cell r="I178">
            <v>348</v>
          </cell>
          <cell r="J178">
            <v>379</v>
          </cell>
          <cell r="K178">
            <v>328</v>
          </cell>
          <cell r="L178">
            <v>307</v>
          </cell>
          <cell r="M178">
            <v>328</v>
          </cell>
          <cell r="N178">
            <v>307</v>
          </cell>
          <cell r="O178">
            <v>328</v>
          </cell>
          <cell r="P178">
            <v>367</v>
          </cell>
          <cell r="Q178">
            <v>0</v>
          </cell>
          <cell r="R178">
            <v>0</v>
          </cell>
          <cell r="S178">
            <v>0</v>
          </cell>
          <cell r="T178">
            <v>0</v>
          </cell>
        </row>
        <row r="179">
          <cell r="A179" t="str">
            <v>PCs</v>
          </cell>
          <cell r="B179" t="str">
            <v>MOLOs</v>
          </cell>
          <cell r="C179" t="str">
            <v>OIH</v>
          </cell>
          <cell r="D179" t="str">
            <v>Actual</v>
          </cell>
          <cell r="E179">
            <v>1845</v>
          </cell>
          <cell r="F179">
            <v>1801</v>
          </cell>
          <cell r="G179">
            <v>1712</v>
          </cell>
          <cell r="H179">
            <v>1651</v>
          </cell>
          <cell r="I179">
            <v>1792</v>
          </cell>
          <cell r="J179">
            <v>2044</v>
          </cell>
          <cell r="K179">
            <v>2118</v>
          </cell>
          <cell r="L179">
            <v>2772</v>
          </cell>
          <cell r="M179">
            <v>3120</v>
          </cell>
          <cell r="N179">
            <v>3302</v>
          </cell>
          <cell r="O179">
            <v>3148</v>
          </cell>
          <cell r="P179">
            <v>3070</v>
          </cell>
          <cell r="Q179">
            <v>1907</v>
          </cell>
          <cell r="R179">
            <v>1763</v>
          </cell>
          <cell r="S179">
            <v>1795</v>
          </cell>
          <cell r="T179">
            <v>1759</v>
          </cell>
        </row>
        <row r="180">
          <cell r="A180" t="str">
            <v>PCs</v>
          </cell>
          <cell r="B180" t="str">
            <v>MOLOs</v>
          </cell>
          <cell r="C180" t="str">
            <v>OIH</v>
          </cell>
          <cell r="D180" t="str">
            <v>Budget</v>
          </cell>
          <cell r="E180">
            <v>480</v>
          </cell>
          <cell r="F180">
            <v>469</v>
          </cell>
          <cell r="G180">
            <v>459</v>
          </cell>
          <cell r="H180">
            <v>469</v>
          </cell>
          <cell r="I180">
            <v>458</v>
          </cell>
          <cell r="J180">
            <v>458</v>
          </cell>
          <cell r="K180">
            <v>427</v>
          </cell>
          <cell r="L180">
            <v>416</v>
          </cell>
          <cell r="M180">
            <v>447</v>
          </cell>
          <cell r="N180">
            <v>446</v>
          </cell>
          <cell r="O180">
            <v>477</v>
          </cell>
          <cell r="P180">
            <v>475</v>
          </cell>
          <cell r="Q180">
            <v>0</v>
          </cell>
          <cell r="R180">
            <v>0</v>
          </cell>
          <cell r="S180">
            <v>0</v>
          </cell>
          <cell r="T180">
            <v>0</v>
          </cell>
        </row>
        <row r="181">
          <cell r="A181" t="str">
            <v>PCs</v>
          </cell>
          <cell r="B181" t="str">
            <v>MOLOs</v>
          </cell>
          <cell r="C181" t="str">
            <v>RSS</v>
          </cell>
          <cell r="D181" t="str">
            <v>Actual</v>
          </cell>
          <cell r="E181">
            <v>13971</v>
          </cell>
          <cell r="F181">
            <v>14331</v>
          </cell>
          <cell r="G181">
            <v>14974</v>
          </cell>
          <cell r="H181">
            <v>15431</v>
          </cell>
          <cell r="I181">
            <v>15900</v>
          </cell>
          <cell r="J181">
            <v>16419</v>
          </cell>
          <cell r="K181">
            <v>16478</v>
          </cell>
          <cell r="L181">
            <v>17187</v>
          </cell>
          <cell r="M181">
            <v>18079</v>
          </cell>
          <cell r="N181">
            <v>18399</v>
          </cell>
          <cell r="O181">
            <v>18960</v>
          </cell>
          <cell r="P181">
            <v>19771</v>
          </cell>
          <cell r="Q181">
            <v>20454</v>
          </cell>
          <cell r="R181">
            <v>20021</v>
          </cell>
          <cell r="S181">
            <v>19789</v>
          </cell>
          <cell r="T181">
            <v>19956</v>
          </cell>
        </row>
        <row r="182">
          <cell r="A182" t="str">
            <v>PCs</v>
          </cell>
          <cell r="B182" t="str">
            <v>MOLOs</v>
          </cell>
          <cell r="C182" t="str">
            <v>RSS</v>
          </cell>
          <cell r="D182" t="str">
            <v>Budget</v>
          </cell>
          <cell r="E182">
            <v>12601</v>
          </cell>
          <cell r="F182">
            <v>12952</v>
          </cell>
          <cell r="G182">
            <v>13321</v>
          </cell>
          <cell r="H182">
            <v>13650</v>
          </cell>
          <cell r="I182">
            <v>14001</v>
          </cell>
          <cell r="J182">
            <v>14370</v>
          </cell>
          <cell r="K182">
            <v>14723</v>
          </cell>
          <cell r="L182">
            <v>15033</v>
          </cell>
          <cell r="M182">
            <v>15321</v>
          </cell>
          <cell r="N182">
            <v>15620</v>
          </cell>
          <cell r="O182">
            <v>15908</v>
          </cell>
          <cell r="P182">
            <v>16270</v>
          </cell>
          <cell r="Q182">
            <v>0</v>
          </cell>
          <cell r="R182">
            <v>0</v>
          </cell>
          <cell r="S182">
            <v>0</v>
          </cell>
          <cell r="T182">
            <v>0</v>
          </cell>
        </row>
        <row r="183">
          <cell r="A183" t="str">
            <v>PCs</v>
          </cell>
          <cell r="B183" t="str">
            <v>MOLOs</v>
          </cell>
          <cell r="C183" t="str">
            <v>Supply</v>
          </cell>
          <cell r="D183" t="str">
            <v>Actual</v>
          </cell>
          <cell r="E183">
            <v>531</v>
          </cell>
          <cell r="F183">
            <v>478</v>
          </cell>
          <cell r="G183">
            <v>890</v>
          </cell>
          <cell r="H183">
            <v>555</v>
          </cell>
          <cell r="I183">
            <v>711</v>
          </cell>
          <cell r="J183">
            <v>725</v>
          </cell>
          <cell r="K183">
            <v>697</v>
          </cell>
          <cell r="L183">
            <v>702</v>
          </cell>
          <cell r="M183">
            <v>1429</v>
          </cell>
          <cell r="N183">
            <v>332</v>
          </cell>
          <cell r="O183">
            <v>1194</v>
          </cell>
          <cell r="P183">
            <v>1377</v>
          </cell>
          <cell r="Q183">
            <v>501</v>
          </cell>
          <cell r="R183">
            <v>255</v>
          </cell>
          <cell r="S183">
            <v>420</v>
          </cell>
          <cell r="T183">
            <v>384</v>
          </cell>
        </row>
        <row r="184">
          <cell r="A184" t="str">
            <v>PCs</v>
          </cell>
          <cell r="B184" t="str">
            <v>MOLOs</v>
          </cell>
          <cell r="C184" t="str">
            <v>Supply</v>
          </cell>
          <cell r="D184" t="str">
            <v>Budget</v>
          </cell>
          <cell r="E184">
            <v>338</v>
          </cell>
          <cell r="F184">
            <v>359</v>
          </cell>
          <cell r="G184">
            <v>379</v>
          </cell>
          <cell r="H184">
            <v>338</v>
          </cell>
          <cell r="I184">
            <v>359</v>
          </cell>
          <cell r="J184">
            <v>379</v>
          </cell>
          <cell r="K184">
            <v>359</v>
          </cell>
          <cell r="L184">
            <v>318</v>
          </cell>
          <cell r="M184">
            <v>297</v>
          </cell>
          <cell r="N184">
            <v>308</v>
          </cell>
          <cell r="O184">
            <v>297</v>
          </cell>
          <cell r="P184">
            <v>369</v>
          </cell>
          <cell r="Q184">
            <v>0</v>
          </cell>
          <cell r="R184">
            <v>0</v>
          </cell>
          <cell r="S184">
            <v>0</v>
          </cell>
          <cell r="T184">
            <v>0</v>
          </cell>
        </row>
        <row r="185">
          <cell r="A185" t="str">
            <v>PCs</v>
          </cell>
          <cell r="B185" t="str">
            <v>MOLOs</v>
          </cell>
          <cell r="C185" t="str">
            <v>WSS</v>
          </cell>
          <cell r="D185" t="str">
            <v>Actual</v>
          </cell>
          <cell r="E185">
            <v>15054</v>
          </cell>
          <cell r="F185">
            <v>15288</v>
          </cell>
          <cell r="G185">
            <v>15940</v>
          </cell>
          <cell r="H185">
            <v>16298</v>
          </cell>
          <cell r="I185">
            <v>16919</v>
          </cell>
          <cell r="J185">
            <v>17562</v>
          </cell>
          <cell r="K185">
            <v>18150</v>
          </cell>
          <cell r="L185">
            <v>18713</v>
          </cell>
          <cell r="M185">
            <v>19746</v>
          </cell>
          <cell r="N185">
            <v>19728</v>
          </cell>
          <cell r="O185">
            <v>20219</v>
          </cell>
          <cell r="P185">
            <v>21112</v>
          </cell>
          <cell r="Q185">
            <v>22046</v>
          </cell>
          <cell r="R185">
            <v>21524</v>
          </cell>
          <cell r="S185">
            <v>21400</v>
          </cell>
          <cell r="T185">
            <v>21482</v>
          </cell>
        </row>
        <row r="186">
          <cell r="A186" t="str">
            <v>PCs</v>
          </cell>
          <cell r="B186" t="str">
            <v>MOLOs</v>
          </cell>
          <cell r="C186" t="str">
            <v>WSS</v>
          </cell>
          <cell r="D186" t="str">
            <v>Budget</v>
          </cell>
          <cell r="E186">
            <v>12652</v>
          </cell>
          <cell r="F186">
            <v>12999</v>
          </cell>
          <cell r="G186">
            <v>13365</v>
          </cell>
          <cell r="H186">
            <v>13691</v>
          </cell>
          <cell r="I186">
            <v>14038</v>
          </cell>
          <cell r="J186">
            <v>14404</v>
          </cell>
          <cell r="K186">
            <v>14752</v>
          </cell>
          <cell r="L186">
            <v>15059</v>
          </cell>
          <cell r="M186">
            <v>15345</v>
          </cell>
          <cell r="N186">
            <v>15642</v>
          </cell>
          <cell r="O186">
            <v>15928</v>
          </cell>
          <cell r="P186">
            <v>16286</v>
          </cell>
          <cell r="Q186">
            <v>0</v>
          </cell>
          <cell r="R186">
            <v>0</v>
          </cell>
          <cell r="S186">
            <v>0</v>
          </cell>
          <cell r="T186">
            <v>0</v>
          </cell>
        </row>
        <row r="187">
          <cell r="A187" t="str">
            <v>PCs</v>
          </cell>
          <cell r="B187" t="str">
            <v>PRIME</v>
          </cell>
          <cell r="C187" t="str">
            <v>Cessations</v>
          </cell>
          <cell r="D187" t="str">
            <v>Actual</v>
          </cell>
          <cell r="E187">
            <v>394</v>
          </cell>
          <cell r="F187">
            <v>739</v>
          </cell>
          <cell r="G187">
            <v>368</v>
          </cell>
          <cell r="H187">
            <v>388</v>
          </cell>
          <cell r="I187">
            <v>292</v>
          </cell>
          <cell r="J187">
            <v>387</v>
          </cell>
          <cell r="K187">
            <v>192</v>
          </cell>
          <cell r="L187">
            <v>441</v>
          </cell>
          <cell r="M187">
            <v>818</v>
          </cell>
          <cell r="N187">
            <v>347</v>
          </cell>
          <cell r="O187">
            <v>221</v>
          </cell>
          <cell r="P187">
            <v>441</v>
          </cell>
          <cell r="Q187">
            <v>512</v>
          </cell>
          <cell r="R187">
            <v>422</v>
          </cell>
          <cell r="S187">
            <v>411</v>
          </cell>
          <cell r="T187">
            <v>188</v>
          </cell>
        </row>
        <row r="188">
          <cell r="A188" t="str">
            <v>PCs</v>
          </cell>
          <cell r="B188" t="str">
            <v>PRIME</v>
          </cell>
          <cell r="C188" t="str">
            <v>Cessations</v>
          </cell>
          <cell r="D188" t="str">
            <v>Budget</v>
          </cell>
          <cell r="E188">
            <v>307</v>
          </cell>
          <cell r="F188">
            <v>308</v>
          </cell>
          <cell r="G188">
            <v>342</v>
          </cell>
          <cell r="H188">
            <v>307</v>
          </cell>
          <cell r="I188">
            <v>307</v>
          </cell>
          <cell r="J188">
            <v>292</v>
          </cell>
          <cell r="K188">
            <v>222</v>
          </cell>
          <cell r="L188">
            <v>187</v>
          </cell>
          <cell r="M188">
            <v>221</v>
          </cell>
          <cell r="N188">
            <v>221</v>
          </cell>
          <cell r="O188">
            <v>326</v>
          </cell>
          <cell r="P188">
            <v>380</v>
          </cell>
          <cell r="Q188">
            <v>451.12900000000002</v>
          </cell>
          <cell r="R188">
            <v>186.624</v>
          </cell>
          <cell r="S188">
            <v>211.97</v>
          </cell>
          <cell r="T188">
            <v>165.89</v>
          </cell>
        </row>
        <row r="189">
          <cell r="A189" t="str">
            <v>PCs</v>
          </cell>
          <cell r="B189" t="str">
            <v>PRIME</v>
          </cell>
          <cell r="C189" t="str">
            <v>Demand</v>
          </cell>
          <cell r="D189" t="str">
            <v>Actual</v>
          </cell>
          <cell r="E189">
            <v>218</v>
          </cell>
          <cell r="F189">
            <v>176</v>
          </cell>
          <cell r="G189">
            <v>466</v>
          </cell>
          <cell r="H189">
            <v>232</v>
          </cell>
          <cell r="I189">
            <v>234</v>
          </cell>
          <cell r="J189">
            <v>329</v>
          </cell>
          <cell r="K189">
            <v>208</v>
          </cell>
          <cell r="L189">
            <v>251</v>
          </cell>
          <cell r="M189">
            <v>260</v>
          </cell>
          <cell r="N189">
            <v>137</v>
          </cell>
          <cell r="O189">
            <v>448</v>
          </cell>
          <cell r="P189">
            <v>370</v>
          </cell>
          <cell r="Q189">
            <v>548</v>
          </cell>
          <cell r="R189">
            <v>287</v>
          </cell>
          <cell r="S189">
            <v>303</v>
          </cell>
          <cell r="T189">
            <v>364</v>
          </cell>
        </row>
        <row r="190">
          <cell r="A190" t="str">
            <v>PCs</v>
          </cell>
          <cell r="B190" t="str">
            <v>PRIME</v>
          </cell>
          <cell r="C190" t="str">
            <v>Demand</v>
          </cell>
          <cell r="D190" t="str">
            <v>Budget</v>
          </cell>
          <cell r="E190">
            <v>155</v>
          </cell>
          <cell r="F190">
            <v>155</v>
          </cell>
          <cell r="G190">
            <v>177</v>
          </cell>
          <cell r="H190">
            <v>155</v>
          </cell>
          <cell r="I190">
            <v>156</v>
          </cell>
          <cell r="J190">
            <v>150</v>
          </cell>
          <cell r="K190">
            <v>113</v>
          </cell>
          <cell r="L190">
            <v>95</v>
          </cell>
          <cell r="M190">
            <v>112</v>
          </cell>
          <cell r="N190">
            <v>114</v>
          </cell>
          <cell r="O190">
            <v>166</v>
          </cell>
          <cell r="P190">
            <v>186</v>
          </cell>
          <cell r="Q190">
            <v>0</v>
          </cell>
          <cell r="R190">
            <v>0</v>
          </cell>
          <cell r="S190">
            <v>0</v>
          </cell>
          <cell r="T190">
            <v>135.47999999999999</v>
          </cell>
        </row>
        <row r="191">
          <cell r="A191" t="str">
            <v>PCs</v>
          </cell>
          <cell r="B191" t="str">
            <v>PRIME</v>
          </cell>
          <cell r="C191" t="str">
            <v>OIH</v>
          </cell>
          <cell r="D191" t="str">
            <v>Actual</v>
          </cell>
          <cell r="E191">
            <v>409</v>
          </cell>
          <cell r="F191">
            <v>240</v>
          </cell>
          <cell r="G191">
            <v>381</v>
          </cell>
          <cell r="H191">
            <v>361</v>
          </cell>
          <cell r="I191">
            <v>331</v>
          </cell>
          <cell r="J191">
            <v>348</v>
          </cell>
          <cell r="K191">
            <v>308</v>
          </cell>
          <cell r="L191">
            <v>370</v>
          </cell>
          <cell r="M191">
            <v>275</v>
          </cell>
          <cell r="N191">
            <v>216</v>
          </cell>
          <cell r="O191">
            <v>281</v>
          </cell>
          <cell r="P191">
            <v>280</v>
          </cell>
          <cell r="Q191">
            <v>332</v>
          </cell>
          <cell r="R191">
            <v>416</v>
          </cell>
          <cell r="S191">
            <v>394</v>
          </cell>
          <cell r="T191">
            <v>500</v>
          </cell>
        </row>
        <row r="192">
          <cell r="A192" t="str">
            <v>PCs</v>
          </cell>
          <cell r="B192" t="str">
            <v>PRIME</v>
          </cell>
          <cell r="C192" t="str">
            <v>OIH</v>
          </cell>
          <cell r="D192" t="str">
            <v>Budget</v>
          </cell>
          <cell r="E192">
            <v>130</v>
          </cell>
          <cell r="F192">
            <v>129</v>
          </cell>
          <cell r="G192">
            <v>150</v>
          </cell>
          <cell r="H192">
            <v>126</v>
          </cell>
          <cell r="I192">
            <v>126</v>
          </cell>
          <cell r="J192">
            <v>108</v>
          </cell>
          <cell r="K192">
            <v>78</v>
          </cell>
          <cell r="L192">
            <v>60</v>
          </cell>
          <cell r="M192">
            <v>70</v>
          </cell>
          <cell r="N192">
            <v>68</v>
          </cell>
          <cell r="O192">
            <v>107</v>
          </cell>
          <cell r="P192">
            <v>78</v>
          </cell>
          <cell r="Q192">
            <v>0</v>
          </cell>
          <cell r="R192">
            <v>0</v>
          </cell>
          <cell r="S192">
            <v>0</v>
          </cell>
          <cell r="T192">
            <v>0</v>
          </cell>
        </row>
        <row r="193">
          <cell r="A193" t="str">
            <v>PCs</v>
          </cell>
          <cell r="B193" t="str">
            <v>PRIME</v>
          </cell>
          <cell r="C193" t="str">
            <v>RSS</v>
          </cell>
          <cell r="D193" t="str">
            <v>Actual</v>
          </cell>
          <cell r="E193">
            <v>9812</v>
          </cell>
          <cell r="F193">
            <v>9379</v>
          </cell>
          <cell r="G193">
            <v>9325</v>
          </cell>
          <cell r="H193">
            <v>9236</v>
          </cell>
          <cell r="I193">
            <v>9156</v>
          </cell>
          <cell r="J193">
            <v>9044</v>
          </cell>
          <cell r="K193">
            <v>9102</v>
          </cell>
          <cell r="L193">
            <v>8905</v>
          </cell>
          <cell r="M193">
            <v>8454</v>
          </cell>
          <cell r="N193">
            <v>8365</v>
          </cell>
          <cell r="O193">
            <v>8531</v>
          </cell>
          <cell r="P193">
            <v>8434</v>
          </cell>
          <cell r="Q193">
            <v>14719</v>
          </cell>
          <cell r="R193">
            <v>8170</v>
          </cell>
          <cell r="S193">
            <v>8042</v>
          </cell>
          <cell r="T193">
            <v>8114</v>
          </cell>
        </row>
        <row r="194">
          <cell r="A194" t="str">
            <v>PCs</v>
          </cell>
          <cell r="B194" t="str">
            <v>PRIME</v>
          </cell>
          <cell r="C194" t="str">
            <v>RSS</v>
          </cell>
          <cell r="D194" t="str">
            <v>Budget</v>
          </cell>
          <cell r="E194">
            <v>8335</v>
          </cell>
          <cell r="F194">
            <v>8237</v>
          </cell>
          <cell r="G194">
            <v>8127</v>
          </cell>
          <cell r="H194">
            <v>8046</v>
          </cell>
          <cell r="I194">
            <v>7949</v>
          </cell>
          <cell r="J194">
            <v>7898</v>
          </cell>
          <cell r="K194">
            <v>7869</v>
          </cell>
          <cell r="L194">
            <v>7854</v>
          </cell>
          <cell r="M194">
            <v>7820</v>
          </cell>
          <cell r="N194">
            <v>7777</v>
          </cell>
          <cell r="O194">
            <v>7639</v>
          </cell>
          <cell r="P194">
            <v>7498</v>
          </cell>
          <cell r="Q194">
            <v>6673.2020000000002</v>
          </cell>
          <cell r="R194">
            <v>3546.5425</v>
          </cell>
          <cell r="S194">
            <v>3788.44</v>
          </cell>
          <cell r="T194">
            <v>9527.0300000000007</v>
          </cell>
        </row>
        <row r="195">
          <cell r="A195" t="str">
            <v>PCs</v>
          </cell>
          <cell r="B195" t="str">
            <v>PRIME</v>
          </cell>
          <cell r="C195" t="str">
            <v>Supply</v>
          </cell>
          <cell r="D195" t="str">
            <v>Actual</v>
          </cell>
          <cell r="E195">
            <v>398</v>
          </cell>
          <cell r="F195">
            <v>345</v>
          </cell>
          <cell r="G195">
            <v>323</v>
          </cell>
          <cell r="H195">
            <v>251</v>
          </cell>
          <cell r="I195">
            <v>262</v>
          </cell>
          <cell r="J195">
            <v>310</v>
          </cell>
          <cell r="K195">
            <v>248</v>
          </cell>
          <cell r="L195">
            <v>191</v>
          </cell>
          <cell r="M195">
            <v>355</v>
          </cell>
          <cell r="N195">
            <v>196</v>
          </cell>
          <cell r="O195">
            <v>383</v>
          </cell>
          <cell r="P195">
            <v>371</v>
          </cell>
          <cell r="Q195">
            <v>444</v>
          </cell>
          <cell r="R195">
            <v>204</v>
          </cell>
          <cell r="S195">
            <v>325</v>
          </cell>
          <cell r="T195">
            <v>258</v>
          </cell>
        </row>
        <row r="196">
          <cell r="A196" t="str">
            <v>PCs</v>
          </cell>
          <cell r="B196" t="str">
            <v>PRIME</v>
          </cell>
          <cell r="C196" t="str">
            <v>Supply</v>
          </cell>
          <cell r="D196" t="str">
            <v>Budget</v>
          </cell>
          <cell r="E196">
            <v>173</v>
          </cell>
          <cell r="F196">
            <v>156</v>
          </cell>
          <cell r="G196">
            <v>156</v>
          </cell>
          <cell r="H196">
            <v>179</v>
          </cell>
          <cell r="I196">
            <v>156</v>
          </cell>
          <cell r="J196">
            <v>168</v>
          </cell>
          <cell r="K196">
            <v>143</v>
          </cell>
          <cell r="L196">
            <v>113</v>
          </cell>
          <cell r="M196">
            <v>102</v>
          </cell>
          <cell r="N196">
            <v>116</v>
          </cell>
          <cell r="O196">
            <v>127</v>
          </cell>
          <cell r="P196">
            <v>171</v>
          </cell>
          <cell r="Q196">
            <v>742.95600000000002</v>
          </cell>
          <cell r="R196">
            <v>374.63900000000001</v>
          </cell>
          <cell r="S196">
            <v>435.54</v>
          </cell>
          <cell r="T196">
            <v>385.64</v>
          </cell>
        </row>
        <row r="197">
          <cell r="A197" t="str">
            <v>PCs</v>
          </cell>
          <cell r="B197" t="str">
            <v>PRIME</v>
          </cell>
          <cell r="C197" t="str">
            <v>WSS</v>
          </cell>
          <cell r="D197" t="str">
            <v>Actual</v>
          </cell>
          <cell r="E197">
            <v>11230</v>
          </cell>
          <cell r="F197">
            <v>10977</v>
          </cell>
          <cell r="G197">
            <v>10776</v>
          </cell>
          <cell r="H197">
            <v>10445</v>
          </cell>
          <cell r="I197">
            <v>10198</v>
          </cell>
          <cell r="J197">
            <v>9986</v>
          </cell>
          <cell r="K197">
            <v>9888</v>
          </cell>
          <cell r="L197">
            <v>9676</v>
          </cell>
          <cell r="M197">
            <v>9642</v>
          </cell>
          <cell r="N197">
            <v>9742</v>
          </cell>
          <cell r="O197">
            <v>9854</v>
          </cell>
          <cell r="P197">
            <v>9929</v>
          </cell>
          <cell r="Q197">
            <v>0</v>
          </cell>
          <cell r="R197">
            <v>0</v>
          </cell>
          <cell r="S197">
            <v>0</v>
          </cell>
          <cell r="T197">
            <v>0</v>
          </cell>
        </row>
        <row r="198">
          <cell r="A198" t="str">
            <v>PCs</v>
          </cell>
          <cell r="B198" t="str">
            <v>PRIME</v>
          </cell>
          <cell r="C198" t="str">
            <v>WSS</v>
          </cell>
          <cell r="D198" t="str">
            <v>Budget</v>
          </cell>
          <cell r="E198">
            <v>10583</v>
          </cell>
          <cell r="F198">
            <v>10322</v>
          </cell>
          <cell r="G198">
            <v>10082</v>
          </cell>
          <cell r="H198">
            <v>9784</v>
          </cell>
          <cell r="I198">
            <v>9523</v>
          </cell>
          <cell r="J198">
            <v>9267</v>
          </cell>
          <cell r="K198">
            <v>8987</v>
          </cell>
          <cell r="L198">
            <v>8791</v>
          </cell>
          <cell r="M198">
            <v>8664</v>
          </cell>
          <cell r="N198">
            <v>8501</v>
          </cell>
          <cell r="O198">
            <v>8373</v>
          </cell>
          <cell r="P198">
            <v>7042</v>
          </cell>
          <cell r="Q198">
            <v>0</v>
          </cell>
          <cell r="R198">
            <v>0</v>
          </cell>
          <cell r="S198">
            <v>0</v>
          </cell>
          <cell r="T198">
            <v>0</v>
          </cell>
        </row>
        <row r="199">
          <cell r="A199" t="str">
            <v>PCs</v>
          </cell>
          <cell r="B199" t="str">
            <v>Speechline/ Keyline</v>
          </cell>
          <cell r="C199" t="str">
            <v>Cessations</v>
          </cell>
          <cell r="D199" t="str">
            <v>Actual</v>
          </cell>
          <cell r="E199">
            <v>2582</v>
          </cell>
          <cell r="F199">
            <v>2911</v>
          </cell>
          <cell r="G199">
            <v>3648</v>
          </cell>
          <cell r="H199">
            <v>3069</v>
          </cell>
          <cell r="I199">
            <v>2801</v>
          </cell>
          <cell r="J199">
            <v>2757</v>
          </cell>
          <cell r="K199">
            <v>2737</v>
          </cell>
          <cell r="L199">
            <v>2689</v>
          </cell>
          <cell r="M199">
            <v>4321</v>
          </cell>
          <cell r="N199">
            <v>2251</v>
          </cell>
          <cell r="O199">
            <v>2251</v>
          </cell>
          <cell r="P199">
            <v>4284</v>
          </cell>
          <cell r="Q199">
            <v>0</v>
          </cell>
          <cell r="R199">
            <v>2458</v>
          </cell>
          <cell r="S199">
            <v>3561</v>
          </cell>
          <cell r="T199">
            <v>2688</v>
          </cell>
        </row>
        <row r="200">
          <cell r="A200" t="str">
            <v>PCs</v>
          </cell>
          <cell r="B200" t="str">
            <v>Speechline/ Keyline</v>
          </cell>
          <cell r="C200" t="str">
            <v>Cessations</v>
          </cell>
          <cell r="D200" t="str">
            <v>Budget</v>
          </cell>
          <cell r="E200">
            <v>6436</v>
          </cell>
          <cell r="F200">
            <v>6436</v>
          </cell>
          <cell r="G200">
            <v>7151</v>
          </cell>
          <cell r="H200">
            <v>6436</v>
          </cell>
          <cell r="I200">
            <v>6436</v>
          </cell>
          <cell r="J200">
            <v>6078</v>
          </cell>
          <cell r="K200">
            <v>4648</v>
          </cell>
          <cell r="L200">
            <v>3933</v>
          </cell>
          <cell r="M200">
            <v>4648</v>
          </cell>
          <cell r="N200">
            <v>4648</v>
          </cell>
          <cell r="O200">
            <v>4648</v>
          </cell>
          <cell r="P200">
            <v>7867</v>
          </cell>
          <cell r="Q200">
            <v>3986.4520000000002</v>
          </cell>
          <cell r="R200">
            <v>0</v>
          </cell>
          <cell r="S200">
            <v>3548.35</v>
          </cell>
          <cell r="T200">
            <v>2776.97</v>
          </cell>
        </row>
        <row r="201">
          <cell r="A201" t="str">
            <v>PCs</v>
          </cell>
          <cell r="B201" t="str">
            <v>Speechline/ Keyline</v>
          </cell>
          <cell r="C201" t="str">
            <v>Demand</v>
          </cell>
          <cell r="D201" t="str">
            <v>Actual</v>
          </cell>
          <cell r="E201">
            <v>978</v>
          </cell>
          <cell r="F201">
            <v>1149</v>
          </cell>
          <cell r="G201">
            <v>1325</v>
          </cell>
          <cell r="H201">
            <v>1262</v>
          </cell>
          <cell r="I201">
            <v>1130</v>
          </cell>
          <cell r="J201">
            <v>1503</v>
          </cell>
          <cell r="K201">
            <v>1182</v>
          </cell>
          <cell r="L201">
            <v>1156</v>
          </cell>
          <cell r="M201">
            <v>994</v>
          </cell>
          <cell r="N201">
            <v>740</v>
          </cell>
          <cell r="O201">
            <v>1035</v>
          </cell>
          <cell r="P201">
            <v>1094</v>
          </cell>
          <cell r="Q201">
            <v>857</v>
          </cell>
          <cell r="R201">
            <v>972</v>
          </cell>
          <cell r="S201">
            <v>1048</v>
          </cell>
          <cell r="T201">
            <v>1016</v>
          </cell>
        </row>
        <row r="202">
          <cell r="A202" t="str">
            <v>PCs</v>
          </cell>
          <cell r="B202" t="str">
            <v>Speechline/ Keyline</v>
          </cell>
          <cell r="C202" t="str">
            <v>Demand</v>
          </cell>
          <cell r="D202" t="str">
            <v>Budget</v>
          </cell>
          <cell r="E202">
            <v>1091</v>
          </cell>
          <cell r="F202">
            <v>942</v>
          </cell>
          <cell r="G202">
            <v>992</v>
          </cell>
          <cell r="H202">
            <v>942</v>
          </cell>
          <cell r="I202">
            <v>893</v>
          </cell>
          <cell r="J202">
            <v>843</v>
          </cell>
          <cell r="K202">
            <v>645</v>
          </cell>
          <cell r="L202">
            <v>545</v>
          </cell>
          <cell r="M202">
            <v>645</v>
          </cell>
          <cell r="N202">
            <v>645</v>
          </cell>
          <cell r="O202">
            <v>843</v>
          </cell>
          <cell r="P202">
            <v>891</v>
          </cell>
          <cell r="Q202">
            <v>681</v>
          </cell>
          <cell r="R202">
            <v>779</v>
          </cell>
          <cell r="S202">
            <v>856.13</v>
          </cell>
          <cell r="T202">
            <v>679.87</v>
          </cell>
        </row>
        <row r="203">
          <cell r="A203" t="str">
            <v>PCs</v>
          </cell>
          <cell r="B203" t="str">
            <v>Speechline/ Keyline</v>
          </cell>
          <cell r="C203" t="str">
            <v>OIH</v>
          </cell>
          <cell r="D203" t="str">
            <v>Actual</v>
          </cell>
          <cell r="E203">
            <v>1786</v>
          </cell>
          <cell r="F203">
            <v>1967</v>
          </cell>
          <cell r="G203">
            <v>1933</v>
          </cell>
          <cell r="H203">
            <v>2001</v>
          </cell>
          <cell r="I203">
            <v>2014</v>
          </cell>
          <cell r="J203">
            <v>2254</v>
          </cell>
          <cell r="K203">
            <v>2235</v>
          </cell>
          <cell r="L203">
            <v>2200</v>
          </cell>
          <cell r="M203">
            <v>1706</v>
          </cell>
          <cell r="N203">
            <v>1821</v>
          </cell>
          <cell r="O203">
            <v>1850</v>
          </cell>
          <cell r="P203">
            <v>1688</v>
          </cell>
          <cell r="Q203">
            <v>1545</v>
          </cell>
          <cell r="R203">
            <v>1808</v>
          </cell>
          <cell r="S203">
            <v>1842</v>
          </cell>
          <cell r="T203">
            <v>1841</v>
          </cell>
        </row>
        <row r="204">
          <cell r="A204" t="str">
            <v>PCs</v>
          </cell>
          <cell r="B204" t="str">
            <v>Speechline/ Keyline</v>
          </cell>
          <cell r="C204" t="str">
            <v>OIH</v>
          </cell>
          <cell r="D204" t="str">
            <v>Budget</v>
          </cell>
          <cell r="E204">
            <v>1468</v>
          </cell>
          <cell r="F204">
            <v>1457</v>
          </cell>
          <cell r="G204">
            <v>1496</v>
          </cell>
          <cell r="H204">
            <v>1379</v>
          </cell>
          <cell r="I204">
            <v>1319</v>
          </cell>
          <cell r="J204">
            <v>1156</v>
          </cell>
          <cell r="K204">
            <v>848</v>
          </cell>
          <cell r="L204">
            <v>652</v>
          </cell>
          <cell r="M204">
            <v>661</v>
          </cell>
          <cell r="N204">
            <v>617</v>
          </cell>
          <cell r="O204">
            <v>824</v>
          </cell>
          <cell r="P204">
            <v>763</v>
          </cell>
          <cell r="Q204">
            <v>0</v>
          </cell>
          <cell r="R204">
            <v>0</v>
          </cell>
          <cell r="S204">
            <v>0</v>
          </cell>
          <cell r="T204">
            <v>0</v>
          </cell>
        </row>
        <row r="205">
          <cell r="A205" t="str">
            <v>PCs</v>
          </cell>
          <cell r="B205" t="str">
            <v>Speechline/ Keyline</v>
          </cell>
          <cell r="C205" t="str">
            <v>RSS</v>
          </cell>
          <cell r="D205" t="str">
            <v>Actual</v>
          </cell>
          <cell r="E205">
            <v>172313</v>
          </cell>
          <cell r="F205">
            <v>169194</v>
          </cell>
          <cell r="G205">
            <v>166514</v>
          </cell>
          <cell r="H205">
            <v>164599</v>
          </cell>
          <cell r="I205">
            <v>162214</v>
          </cell>
          <cell r="J205">
            <v>159472</v>
          </cell>
          <cell r="K205">
            <v>157435</v>
          </cell>
          <cell r="L205">
            <v>154929</v>
          </cell>
          <cell r="M205">
            <v>151595</v>
          </cell>
          <cell r="N205">
            <v>149872</v>
          </cell>
          <cell r="O205">
            <v>148075</v>
          </cell>
          <cell r="P205">
            <v>145155</v>
          </cell>
          <cell r="Q205">
            <v>143294</v>
          </cell>
          <cell r="R205">
            <v>140136</v>
          </cell>
          <cell r="S205">
            <v>137722</v>
          </cell>
          <cell r="T205">
            <v>135820</v>
          </cell>
        </row>
        <row r="206">
          <cell r="A206" t="str">
            <v>PCs</v>
          </cell>
          <cell r="B206" t="str">
            <v>Speechline/ Keyline</v>
          </cell>
          <cell r="C206" t="str">
            <v>RSS</v>
          </cell>
          <cell r="D206" t="str">
            <v>Budget</v>
          </cell>
          <cell r="E206">
            <v>168886</v>
          </cell>
          <cell r="F206">
            <v>163105</v>
          </cell>
          <cell r="G206">
            <v>156592</v>
          </cell>
          <cell r="H206">
            <v>150893</v>
          </cell>
          <cell r="I206">
            <v>145112</v>
          </cell>
          <cell r="J206">
            <v>139713</v>
          </cell>
          <cell r="K206">
            <v>135720</v>
          </cell>
          <cell r="L206">
            <v>132279</v>
          </cell>
          <cell r="M206">
            <v>128025</v>
          </cell>
          <cell r="N206">
            <v>123829</v>
          </cell>
          <cell r="O206">
            <v>117447</v>
          </cell>
          <cell r="P206">
            <v>110222</v>
          </cell>
          <cell r="Q206">
            <v>143895.40139860101</v>
          </cell>
          <cell r="R206">
            <v>142242.774825175</v>
          </cell>
          <cell r="S206">
            <v>140400.72</v>
          </cell>
          <cell r="T206">
            <v>138979.72</v>
          </cell>
        </row>
        <row r="207">
          <cell r="A207" t="str">
            <v>PCs</v>
          </cell>
          <cell r="B207" t="str">
            <v>Speechline/ Keyline</v>
          </cell>
          <cell r="C207" t="str">
            <v>Supply</v>
          </cell>
          <cell r="D207" t="str">
            <v>Actual</v>
          </cell>
          <cell r="E207">
            <v>1097</v>
          </cell>
          <cell r="F207">
            <v>1002</v>
          </cell>
          <cell r="G207">
            <v>1373</v>
          </cell>
          <cell r="H207">
            <v>1166</v>
          </cell>
          <cell r="I207">
            <v>1213</v>
          </cell>
          <cell r="J207">
            <v>1259</v>
          </cell>
          <cell r="K207">
            <v>1215</v>
          </cell>
          <cell r="L207">
            <v>1185</v>
          </cell>
          <cell r="M207">
            <v>1444</v>
          </cell>
          <cell r="N207">
            <v>593</v>
          </cell>
          <cell r="O207">
            <v>993</v>
          </cell>
          <cell r="P207">
            <v>1257</v>
          </cell>
          <cell r="Q207">
            <v>902</v>
          </cell>
          <cell r="R207">
            <v>759</v>
          </cell>
          <cell r="S207">
            <v>1018</v>
          </cell>
          <cell r="T207">
            <v>932</v>
          </cell>
        </row>
        <row r="208">
          <cell r="A208" t="str">
            <v>PCs</v>
          </cell>
          <cell r="B208" t="str">
            <v>Speechline/ Keyline</v>
          </cell>
          <cell r="C208" t="str">
            <v>Supply</v>
          </cell>
          <cell r="D208" t="str">
            <v>Budget</v>
          </cell>
          <cell r="E208">
            <v>1059</v>
          </cell>
          <cell r="F208">
            <v>953</v>
          </cell>
          <cell r="G208">
            <v>953</v>
          </cell>
          <cell r="H208">
            <v>1059</v>
          </cell>
          <cell r="I208">
            <v>953</v>
          </cell>
          <cell r="J208">
            <v>1006</v>
          </cell>
          <cell r="K208">
            <v>953</v>
          </cell>
          <cell r="L208">
            <v>741</v>
          </cell>
          <cell r="M208">
            <v>636</v>
          </cell>
          <cell r="N208">
            <v>689</v>
          </cell>
          <cell r="O208">
            <v>636</v>
          </cell>
          <cell r="P208">
            <v>952</v>
          </cell>
          <cell r="Q208">
            <v>855</v>
          </cell>
          <cell r="R208">
            <v>810</v>
          </cell>
          <cell r="S208">
            <v>955</v>
          </cell>
          <cell r="T208">
            <v>768</v>
          </cell>
        </row>
        <row r="209">
          <cell r="A209" t="str">
            <v>PCs</v>
          </cell>
          <cell r="B209" t="str">
            <v>Speechline/ Keyline</v>
          </cell>
          <cell r="C209" t="str">
            <v>WSS</v>
          </cell>
          <cell r="D209" t="str">
            <v>Actual</v>
          </cell>
          <cell r="E209">
            <v>185891</v>
          </cell>
          <cell r="F209">
            <v>183846</v>
          </cell>
          <cell r="G209">
            <v>181109</v>
          </cell>
          <cell r="H209">
            <v>178603</v>
          </cell>
          <cell r="I209">
            <v>177322</v>
          </cell>
          <cell r="J209">
            <v>174893</v>
          </cell>
          <cell r="K209">
            <v>173157</v>
          </cell>
          <cell r="L209">
            <v>172237</v>
          </cell>
          <cell r="M209">
            <v>169743</v>
          </cell>
          <cell r="N209">
            <v>167974</v>
          </cell>
          <cell r="O209">
            <v>164962</v>
          </cell>
          <cell r="P209">
            <v>161687</v>
          </cell>
          <cell r="Q209">
            <v>160070</v>
          </cell>
          <cell r="R209">
            <v>158410</v>
          </cell>
          <cell r="S209">
            <v>155477</v>
          </cell>
          <cell r="T209">
            <v>153054</v>
          </cell>
        </row>
        <row r="210">
          <cell r="A210" t="str">
            <v>PCs</v>
          </cell>
          <cell r="B210" t="str">
            <v>Speechline/ Keyline</v>
          </cell>
          <cell r="C210" t="str">
            <v>WSS</v>
          </cell>
          <cell r="D210" t="str">
            <v>Budget</v>
          </cell>
          <cell r="E210">
            <v>182822</v>
          </cell>
          <cell r="F210">
            <v>176126</v>
          </cell>
          <cell r="G210">
            <v>169413</v>
          </cell>
          <cell r="H210">
            <v>161982</v>
          </cell>
          <cell r="I210">
            <v>155286</v>
          </cell>
          <cell r="J210">
            <v>148206</v>
          </cell>
          <cell r="K210">
            <v>141510</v>
          </cell>
          <cell r="L210">
            <v>136285</v>
          </cell>
          <cell r="M210">
            <v>131778</v>
          </cell>
          <cell r="N210">
            <v>126921</v>
          </cell>
          <cell r="O210">
            <v>122431</v>
          </cell>
          <cell r="P210">
            <v>115723</v>
          </cell>
          <cell r="Q210">
            <v>0</v>
          </cell>
          <cell r="R210">
            <v>0</v>
          </cell>
          <cell r="S210">
            <v>0</v>
          </cell>
          <cell r="T210">
            <v>0</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Qtrly 4cast"/>
      <sheetName val="Summ Mthly Avg"/>
      <sheetName val="Q1 Forecast"/>
      <sheetName val="Q2 Forecast"/>
      <sheetName val="Q3 Forecast"/>
      <sheetName val="Q4 Forecast"/>
      <sheetName val="Actuals Mthly"/>
      <sheetName val="Actuals Wkly"/>
      <sheetName val="Dashboard1"/>
      <sheetName val="Hydraulics"/>
      <sheetName val="UFT"/>
      <sheetName val="BTNI"/>
      <sheetName val="Model_Comp"/>
      <sheetName val="Reforecast"/>
      <sheetName val="Model"/>
    </sheetNames>
    <sheetDataSet>
      <sheetData sheetId="0" refreshError="1"/>
      <sheetData sheetId="1" refreshError="1"/>
      <sheetData sheetId="2">
        <row r="16">
          <cell r="A16">
            <v>0</v>
          </cell>
        </row>
        <row r="23">
          <cell r="A23">
            <v>0.62000000000000011</v>
          </cell>
        </row>
        <row r="24">
          <cell r="A24">
            <v>0.53749999999999998</v>
          </cell>
        </row>
        <row r="25">
          <cell r="A25">
            <v>0.34400000000000003</v>
          </cell>
        </row>
        <row r="49">
          <cell r="A49">
            <v>0.2</v>
          </cell>
        </row>
        <row r="50">
          <cell r="A50">
            <v>1</v>
          </cell>
        </row>
        <row r="51">
          <cell r="A51">
            <v>0.67</v>
          </cell>
        </row>
        <row r="54">
          <cell r="A54">
            <v>0.8</v>
          </cell>
        </row>
        <row r="55">
          <cell r="A55">
            <v>0.75</v>
          </cell>
        </row>
        <row r="56">
          <cell r="A56">
            <v>0.7</v>
          </cell>
        </row>
        <row r="57">
          <cell r="A57">
            <v>0.5</v>
          </cell>
        </row>
      </sheetData>
      <sheetData sheetId="3">
        <row r="23">
          <cell r="A23">
            <v>0.5</v>
          </cell>
        </row>
        <row r="24">
          <cell r="A24">
            <v>0.4</v>
          </cell>
        </row>
        <row r="36">
          <cell r="A36">
            <v>0.60100376411543288</v>
          </cell>
        </row>
        <row r="37">
          <cell r="A37">
            <v>0.46659707724425886</v>
          </cell>
        </row>
      </sheetData>
      <sheetData sheetId="4">
        <row r="23">
          <cell r="A23">
            <v>0.5</v>
          </cell>
        </row>
        <row r="24">
          <cell r="A24">
            <v>0.4</v>
          </cell>
        </row>
        <row r="36">
          <cell r="A36">
            <v>0.60100376411543288</v>
          </cell>
        </row>
        <row r="37">
          <cell r="A37">
            <v>0.46659707724425886</v>
          </cell>
        </row>
      </sheetData>
      <sheetData sheetId="5">
        <row r="23">
          <cell r="A23">
            <v>0.5</v>
          </cell>
        </row>
        <row r="24">
          <cell r="A24">
            <v>0.4</v>
          </cell>
        </row>
        <row r="36">
          <cell r="A36">
            <v>0.60100376411543288</v>
          </cell>
        </row>
        <row r="37">
          <cell r="A37">
            <v>0.46659707724425886</v>
          </cell>
        </row>
      </sheetData>
      <sheetData sheetId="6" refreshError="1"/>
      <sheetData sheetId="7" refreshError="1"/>
      <sheetData sheetId="8" refreshError="1"/>
      <sheetData sheetId="9" refreshError="1"/>
      <sheetData sheetId="10" refreshError="1"/>
      <sheetData sheetId="11" refreshError="1"/>
      <sheetData sheetId="12">
        <row r="20">
          <cell r="B20">
            <v>0.3</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HO"/>
      <sheetName val="Q4 Costs"/>
      <sheetName val="Q3 Costs"/>
      <sheetName val="Q2 Costs"/>
      <sheetName val="Q1 Costs"/>
      <sheetName val="FullYear Costs"/>
      <sheetName val="ProductList"/>
      <sheetName val="Q2 CC"/>
      <sheetName val="recon_acquis"/>
      <sheetName val="Base Split"/>
    </sheetNames>
    <sheetDataSet>
      <sheetData sheetId="0" refreshError="1">
        <row r="111">
          <cell r="R111" t="str">
            <v>call stim</v>
          </cell>
          <cell r="S111">
            <v>54</v>
          </cell>
        </row>
        <row r="112">
          <cell r="R112" t="str">
            <v>service</v>
          </cell>
          <cell r="S112">
            <v>36</v>
          </cell>
        </row>
        <row r="113">
          <cell r="R113" t="str">
            <v>btaccess</v>
          </cell>
          <cell r="S113">
            <v>18</v>
          </cell>
        </row>
        <row r="124">
          <cell r="S124">
            <v>108</v>
          </cell>
        </row>
        <row r="130">
          <cell r="R130" t="str">
            <v>nat w/end</v>
          </cell>
          <cell r="S130">
            <v>83.25</v>
          </cell>
          <cell r="T130">
            <v>1</v>
          </cell>
        </row>
        <row r="131">
          <cell r="R131" t="str">
            <v>internet pp bus</v>
          </cell>
          <cell r="S131">
            <v>124.875</v>
          </cell>
          <cell r="T131">
            <v>1.5</v>
          </cell>
        </row>
        <row r="132">
          <cell r="R132" t="str">
            <v>big no</v>
          </cell>
          <cell r="S132">
            <v>124.875</v>
          </cell>
          <cell r="T132">
            <v>1.5</v>
          </cell>
        </row>
        <row r="148">
          <cell r="S148">
            <v>0</v>
          </cell>
          <cell r="T148" t="str">
            <v>check</v>
          </cell>
        </row>
        <row r="149">
          <cell r="S149">
            <v>333</v>
          </cell>
        </row>
        <row r="187">
          <cell r="R187" t="str">
            <v>dome</v>
          </cell>
          <cell r="S187">
            <v>33.355000000000004</v>
          </cell>
        </row>
        <row r="188">
          <cell r="R188" t="str">
            <v>2nd line bus</v>
          </cell>
          <cell r="S188">
            <v>33.355000000000004</v>
          </cell>
        </row>
        <row r="189">
          <cell r="R189" t="str">
            <v>highway bus</v>
          </cell>
          <cell r="S189">
            <v>33.355000000000004</v>
          </cell>
        </row>
        <row r="190">
          <cell r="R190" t="str">
            <v>article/service</v>
          </cell>
          <cell r="S190">
            <v>33.355000000000004</v>
          </cell>
        </row>
        <row r="191">
          <cell r="R191" t="str">
            <v>internet service</v>
          </cell>
          <cell r="S191">
            <v>16.677500000000002</v>
          </cell>
        </row>
        <row r="192">
          <cell r="R192" t="str">
            <v>internet pp bus</v>
          </cell>
          <cell r="S192">
            <v>33.355000000000004</v>
          </cell>
        </row>
        <row r="193">
          <cell r="R193" t="str">
            <v>btclick</v>
          </cell>
          <cell r="S193">
            <v>8.338750000000001</v>
          </cell>
        </row>
        <row r="194">
          <cell r="R194" t="str">
            <v>big no</v>
          </cell>
          <cell r="S194">
            <v>50.032500000000006</v>
          </cell>
        </row>
        <row r="195">
          <cell r="R195" t="str">
            <v>CM/PSTN/mob</v>
          </cell>
          <cell r="S195">
            <v>8.338750000000001</v>
          </cell>
        </row>
        <row r="196">
          <cell r="R196" t="str">
            <v>flexinumber</v>
          </cell>
          <cell r="S196">
            <v>16.677500000000002</v>
          </cell>
        </row>
        <row r="203">
          <cell r="S203">
            <v>0</v>
          </cell>
        </row>
        <row r="204">
          <cell r="R204" t="str">
            <v>bus low-tech prod</v>
          </cell>
          <cell r="S204">
            <v>266.84000000000003</v>
          </cell>
        </row>
        <row r="205">
          <cell r="R205" t="str">
            <v>dome</v>
          </cell>
          <cell r="S205">
            <v>7.7399999999999993</v>
          </cell>
        </row>
        <row r="206">
          <cell r="R206" t="str">
            <v>highway bus</v>
          </cell>
          <cell r="S206">
            <v>7.7399999999999993</v>
          </cell>
        </row>
        <row r="207">
          <cell r="R207" t="str">
            <v>article/service</v>
          </cell>
          <cell r="S207">
            <v>7.7399999999999993</v>
          </cell>
        </row>
        <row r="208">
          <cell r="R208" t="str">
            <v>Internet pp bus</v>
          </cell>
          <cell r="S208">
            <v>3.8699999999999997</v>
          </cell>
        </row>
        <row r="209">
          <cell r="R209" t="str">
            <v>btaccess</v>
          </cell>
          <cell r="S209">
            <v>7.7399999999999993</v>
          </cell>
        </row>
        <row r="210">
          <cell r="R210" t="str">
            <v>web build</v>
          </cell>
          <cell r="S210">
            <v>1.9349999999999998</v>
          </cell>
        </row>
        <row r="211">
          <cell r="R211" t="str">
            <v>digicam</v>
          </cell>
          <cell r="S211">
            <v>1.9349999999999998</v>
          </cell>
        </row>
        <row r="212">
          <cell r="R212" t="str">
            <v>internet service</v>
          </cell>
          <cell r="S212">
            <v>7.7399999999999993</v>
          </cell>
        </row>
        <row r="213">
          <cell r="R213" t="str">
            <v>big no</v>
          </cell>
          <cell r="S213">
            <v>11.61</v>
          </cell>
          <cell r="U213" t="str">
            <v>call stim</v>
          </cell>
        </row>
        <row r="214">
          <cell r="R214" t="str">
            <v>CM/PSTN/mob</v>
          </cell>
          <cell r="S214">
            <v>1.9349999999999998</v>
          </cell>
        </row>
        <row r="215">
          <cell r="R215" t="str">
            <v>flexinumber</v>
          </cell>
          <cell r="S215">
            <v>1.9349999999999998</v>
          </cell>
        </row>
        <row r="220">
          <cell r="S220">
            <v>0</v>
          </cell>
        </row>
        <row r="221">
          <cell r="R221" t="str">
            <v>bus hi-tech prod</v>
          </cell>
          <cell r="S221">
            <v>61.919999999999995</v>
          </cell>
        </row>
        <row r="234">
          <cell r="S234">
            <v>0</v>
          </cell>
        </row>
        <row r="254">
          <cell r="S254">
            <v>250</v>
          </cell>
        </row>
        <row r="303">
          <cell r="S303">
            <v>133</v>
          </cell>
        </row>
        <row r="312">
          <cell r="S312">
            <v>26</v>
          </cell>
        </row>
      </sheetData>
      <sheetData sheetId="1" refreshError="1">
        <row r="5">
          <cell r="C5" t="str">
            <v>2nd line bus</v>
          </cell>
          <cell r="D5" t="str">
            <v>2nd Line Bus</v>
          </cell>
          <cell r="E5" t="str">
            <v/>
          </cell>
          <cell r="G5" t="str">
            <v/>
          </cell>
          <cell r="H5" t="str">
            <v/>
          </cell>
          <cell r="I5" t="str">
            <v/>
          </cell>
          <cell r="J5" t="str">
            <v/>
          </cell>
          <cell r="K5" t="str">
            <v/>
          </cell>
          <cell r="L5">
            <v>1.4705882352941178</v>
          </cell>
          <cell r="M5">
            <v>5.154300000000001</v>
          </cell>
          <cell r="N5">
            <v>5.0000000000000009</v>
          </cell>
          <cell r="O5" t="str">
            <v>!!!!!</v>
          </cell>
          <cell r="P5">
            <v>11.624888235294119</v>
          </cell>
          <cell r="Q5" t="str">
            <v/>
          </cell>
          <cell r="R5" t="str">
            <v/>
          </cell>
          <cell r="S5" t="str">
            <v/>
          </cell>
          <cell r="T5" t="str">
            <v/>
          </cell>
          <cell r="U5">
            <v>9.3425605536332164</v>
          </cell>
          <cell r="V5">
            <v>0.65743944636678187</v>
          </cell>
          <cell r="W5">
            <v>0</v>
          </cell>
          <cell r="Y5" t="str">
            <v/>
          </cell>
          <cell r="Z5" t="str">
            <v/>
          </cell>
          <cell r="AA5">
            <v>9.9999999999999982</v>
          </cell>
          <cell r="AB5">
            <v>0.97979411764705904</v>
          </cell>
          <cell r="AC5">
            <v>0</v>
          </cell>
          <cell r="AD5">
            <v>0.44117647058823534</v>
          </cell>
          <cell r="AE5">
            <v>3.1764705882352944</v>
          </cell>
          <cell r="AF5">
            <v>0.58823529411764708</v>
          </cell>
          <cell r="AG5">
            <v>2.9411764705882355</v>
          </cell>
          <cell r="AH5">
            <v>8.1268529411764714</v>
          </cell>
          <cell r="AI5">
            <v>29.751741176470588</v>
          </cell>
        </row>
        <row r="6">
          <cell r="C6" t="str">
            <v>BTT 2nd line res</v>
          </cell>
          <cell r="D6" t="str">
            <v>BTT 2nd Line Res</v>
          </cell>
          <cell r="E6" t="str">
            <v/>
          </cell>
          <cell r="G6" t="str">
            <v/>
          </cell>
          <cell r="H6" t="str">
            <v/>
          </cell>
          <cell r="I6" t="str">
            <v/>
          </cell>
          <cell r="J6" t="str">
            <v/>
          </cell>
          <cell r="K6" t="str">
            <v/>
          </cell>
          <cell r="L6">
            <v>1.4705882352941178</v>
          </cell>
          <cell r="M6">
            <v>5.154300000000001</v>
          </cell>
          <cell r="N6">
            <v>5.0000000000000009</v>
          </cell>
          <cell r="O6" t="str">
            <v>!!!!!</v>
          </cell>
          <cell r="P6">
            <v>11.624888235294119</v>
          </cell>
          <cell r="Q6">
            <v>78.75</v>
          </cell>
          <cell r="R6" t="str">
            <v/>
          </cell>
          <cell r="S6">
            <v>25.103375527426156</v>
          </cell>
          <cell r="T6">
            <v>5.3132911392405058</v>
          </cell>
          <cell r="U6" t="str">
            <v/>
          </cell>
          <cell r="V6" t="str">
            <v/>
          </cell>
          <cell r="W6">
            <v>0</v>
          </cell>
          <cell r="Y6" t="str">
            <v/>
          </cell>
          <cell r="Z6" t="str">
            <v/>
          </cell>
          <cell r="AA6">
            <v>109.16666666666666</v>
          </cell>
          <cell r="AB6">
            <v>0.97979411764705904</v>
          </cell>
          <cell r="AC6">
            <v>0</v>
          </cell>
          <cell r="AD6">
            <v>0.44117647058823534</v>
          </cell>
          <cell r="AE6">
            <v>3.1764705882352944</v>
          </cell>
          <cell r="AF6">
            <v>0.58823529411764708</v>
          </cell>
          <cell r="AG6">
            <v>2.9411764705882355</v>
          </cell>
          <cell r="AH6">
            <v>8.1268529411764714</v>
          </cell>
          <cell r="AI6">
            <v>128.91840784313726</v>
          </cell>
        </row>
        <row r="7">
          <cell r="C7" t="str">
            <v>prof 2nd line res</v>
          </cell>
          <cell r="D7" t="str">
            <v>Prof 2nd Line Res</v>
          </cell>
          <cell r="E7" t="str">
            <v/>
          </cell>
          <cell r="G7" t="str">
            <v/>
          </cell>
          <cell r="H7" t="str">
            <v/>
          </cell>
          <cell r="I7" t="str">
            <v/>
          </cell>
          <cell r="J7" t="str">
            <v/>
          </cell>
          <cell r="K7" t="str">
            <v/>
          </cell>
          <cell r="M7">
            <v>0</v>
          </cell>
          <cell r="N7">
            <v>0</v>
          </cell>
          <cell r="O7" t="str">
            <v>!!!!!</v>
          </cell>
          <cell r="P7">
            <v>0</v>
          </cell>
          <cell r="Q7">
            <v>0</v>
          </cell>
          <cell r="R7" t="str">
            <v/>
          </cell>
          <cell r="S7">
            <v>0</v>
          </cell>
          <cell r="T7">
            <v>0</v>
          </cell>
          <cell r="U7" t="str">
            <v/>
          </cell>
          <cell r="V7" t="str">
            <v/>
          </cell>
          <cell r="W7">
            <v>0</v>
          </cell>
          <cell r="Y7" t="str">
            <v/>
          </cell>
          <cell r="Z7" t="str">
            <v/>
          </cell>
          <cell r="AA7">
            <v>0</v>
          </cell>
          <cell r="AB7">
            <v>0</v>
          </cell>
          <cell r="AC7">
            <v>0</v>
          </cell>
          <cell r="AD7">
            <v>0</v>
          </cell>
          <cell r="AE7">
            <v>0</v>
          </cell>
          <cell r="AF7">
            <v>0</v>
          </cell>
          <cell r="AG7">
            <v>0</v>
          </cell>
          <cell r="AH7">
            <v>0</v>
          </cell>
          <cell r="AI7">
            <v>0</v>
          </cell>
        </row>
        <row r="8">
          <cell r="C8" t="str">
            <v>highway bus</v>
          </cell>
          <cell r="D8" t="str">
            <v>Highway Business</v>
          </cell>
          <cell r="E8" t="str">
            <v/>
          </cell>
          <cell r="G8" t="str">
            <v/>
          </cell>
          <cell r="H8" t="str">
            <v/>
          </cell>
          <cell r="I8" t="str">
            <v/>
          </cell>
          <cell r="J8" t="str">
            <v/>
          </cell>
          <cell r="K8" t="str">
            <v/>
          </cell>
          <cell r="L8">
            <v>1.4705882352941178</v>
          </cell>
          <cell r="M8">
            <v>5.154300000000001</v>
          </cell>
          <cell r="N8">
            <v>5.0000000000000009</v>
          </cell>
          <cell r="O8" t="str">
            <v>!!!!!</v>
          </cell>
          <cell r="P8">
            <v>11.624888235294119</v>
          </cell>
          <cell r="Q8" t="str">
            <v/>
          </cell>
          <cell r="R8" t="str">
            <v/>
          </cell>
          <cell r="S8" t="str">
            <v/>
          </cell>
          <cell r="T8" t="str">
            <v/>
          </cell>
          <cell r="U8">
            <v>9.3425605536332164</v>
          </cell>
          <cell r="V8">
            <v>0.65743944636678187</v>
          </cell>
          <cell r="W8">
            <v>0</v>
          </cell>
          <cell r="Y8" t="str">
            <v/>
          </cell>
          <cell r="Z8" t="str">
            <v/>
          </cell>
          <cell r="AA8">
            <v>9.9999999999999982</v>
          </cell>
          <cell r="AB8">
            <v>0.97979411764705904</v>
          </cell>
          <cell r="AC8">
            <v>0</v>
          </cell>
          <cell r="AD8">
            <v>0.44117647058823534</v>
          </cell>
          <cell r="AE8">
            <v>3.1764705882352944</v>
          </cell>
          <cell r="AF8">
            <v>0.58823529411764708</v>
          </cell>
          <cell r="AG8">
            <v>2.9411764705882355</v>
          </cell>
          <cell r="AH8">
            <v>8.1268529411764714</v>
          </cell>
          <cell r="AI8">
            <v>29.751741176470588</v>
          </cell>
        </row>
        <row r="9">
          <cell r="C9" t="str">
            <v>BTT highway res</v>
          </cell>
          <cell r="D9" t="str">
            <v>BTT Highway Home (Res)</v>
          </cell>
          <cell r="E9" t="str">
            <v/>
          </cell>
          <cell r="G9" t="str">
            <v/>
          </cell>
          <cell r="H9" t="str">
            <v/>
          </cell>
          <cell r="I9" t="str">
            <v/>
          </cell>
          <cell r="J9" t="str">
            <v/>
          </cell>
          <cell r="K9" t="str">
            <v/>
          </cell>
          <cell r="L9">
            <v>1.4705882352941178</v>
          </cell>
          <cell r="M9">
            <v>5.154300000000001</v>
          </cell>
          <cell r="N9">
            <v>5.0000000000000009</v>
          </cell>
          <cell r="O9" t="str">
            <v>!!!!!</v>
          </cell>
          <cell r="P9">
            <v>11.624888235294119</v>
          </cell>
          <cell r="Q9">
            <v>78.75</v>
          </cell>
          <cell r="R9" t="str">
            <v/>
          </cell>
          <cell r="S9">
            <v>25.103375527426156</v>
          </cell>
          <cell r="T9">
            <v>5.3132911392405058</v>
          </cell>
          <cell r="U9" t="str">
            <v/>
          </cell>
          <cell r="V9" t="str">
            <v/>
          </cell>
          <cell r="W9">
            <v>0</v>
          </cell>
          <cell r="Y9" t="str">
            <v/>
          </cell>
          <cell r="Z9" t="str">
            <v/>
          </cell>
          <cell r="AA9">
            <v>109.16666666666666</v>
          </cell>
          <cell r="AB9">
            <v>0.97979411764705904</v>
          </cell>
          <cell r="AC9">
            <v>0</v>
          </cell>
          <cell r="AD9">
            <v>0.44117647058823534</v>
          </cell>
          <cell r="AE9">
            <v>3.1764705882352944</v>
          </cell>
          <cell r="AF9">
            <v>0.58823529411764708</v>
          </cell>
          <cell r="AG9">
            <v>2.9411764705882355</v>
          </cell>
          <cell r="AH9">
            <v>8.1268529411764714</v>
          </cell>
          <cell r="AI9">
            <v>128.91840784313726</v>
          </cell>
        </row>
        <row r="10">
          <cell r="C10" t="str">
            <v>prof highway res</v>
          </cell>
          <cell r="D10" t="str">
            <v>Prof Highway Home (Res)</v>
          </cell>
          <cell r="E10" t="str">
            <v/>
          </cell>
          <cell r="G10" t="str">
            <v/>
          </cell>
          <cell r="H10" t="str">
            <v/>
          </cell>
          <cell r="I10" t="str">
            <v/>
          </cell>
          <cell r="J10" t="str">
            <v/>
          </cell>
          <cell r="K10" t="str">
            <v/>
          </cell>
          <cell r="M10">
            <v>0</v>
          </cell>
          <cell r="N10">
            <v>0</v>
          </cell>
          <cell r="O10" t="str">
            <v>!!!!!</v>
          </cell>
          <cell r="P10">
            <v>0</v>
          </cell>
          <cell r="Q10">
            <v>0</v>
          </cell>
          <cell r="R10" t="str">
            <v/>
          </cell>
          <cell r="S10">
            <v>0</v>
          </cell>
          <cell r="T10">
            <v>0</v>
          </cell>
          <cell r="U10" t="str">
            <v/>
          </cell>
          <cell r="V10" t="str">
            <v/>
          </cell>
          <cell r="W10">
            <v>0</v>
          </cell>
          <cell r="Y10" t="str">
            <v/>
          </cell>
          <cell r="Z10" t="str">
            <v/>
          </cell>
          <cell r="AA10">
            <v>0</v>
          </cell>
          <cell r="AB10">
            <v>0</v>
          </cell>
          <cell r="AC10">
            <v>0</v>
          </cell>
          <cell r="AD10">
            <v>0</v>
          </cell>
          <cell r="AE10">
            <v>0</v>
          </cell>
          <cell r="AF10">
            <v>0</v>
          </cell>
          <cell r="AG10">
            <v>0</v>
          </cell>
          <cell r="AH10">
            <v>0</v>
          </cell>
          <cell r="AI10">
            <v>0</v>
          </cell>
        </row>
        <row r="11">
          <cell r="C11" t="str">
            <v>btclick</v>
          </cell>
          <cell r="D11" t="str">
            <v>BTClick</v>
          </cell>
          <cell r="E11" t="str">
            <v/>
          </cell>
          <cell r="G11" t="str">
            <v/>
          </cell>
          <cell r="H11" t="str">
            <v/>
          </cell>
          <cell r="I11" t="str">
            <v/>
          </cell>
          <cell r="J11" t="str">
            <v/>
          </cell>
          <cell r="K11" t="str">
            <v/>
          </cell>
          <cell r="L11">
            <v>2.9411764705882355</v>
          </cell>
          <cell r="M11">
            <v>10.308600000000002</v>
          </cell>
          <cell r="N11">
            <v>10.000000000000002</v>
          </cell>
          <cell r="O11" t="str">
            <v>!!!!!</v>
          </cell>
          <cell r="P11">
            <v>23.249776470588237</v>
          </cell>
          <cell r="Q11" t="str">
            <v/>
          </cell>
          <cell r="R11" t="str">
            <v/>
          </cell>
          <cell r="S11">
            <v>15.062025316455696</v>
          </cell>
          <cell r="T11" t="str">
            <v/>
          </cell>
          <cell r="U11">
            <v>5.6055363321799305</v>
          </cell>
          <cell r="V11" t="str">
            <v/>
          </cell>
          <cell r="W11">
            <v>0</v>
          </cell>
          <cell r="Y11" t="str">
            <v/>
          </cell>
          <cell r="Z11" t="str">
            <v/>
          </cell>
          <cell r="AA11">
            <v>20.667561648635626</v>
          </cell>
          <cell r="AB11">
            <v>1.9595882352941181</v>
          </cell>
          <cell r="AC11">
            <v>0</v>
          </cell>
          <cell r="AD11">
            <v>0.88235294117647067</v>
          </cell>
          <cell r="AE11">
            <v>6.3529411764705888</v>
          </cell>
          <cell r="AF11">
            <v>1.1764705882352942</v>
          </cell>
          <cell r="AG11">
            <v>5.882352941176471</v>
          </cell>
          <cell r="AH11">
            <v>16.253705882352943</v>
          </cell>
          <cell r="AI11">
            <v>60.171044001576803</v>
          </cell>
        </row>
        <row r="12">
          <cell r="C12" t="str">
            <v>btaccess</v>
          </cell>
          <cell r="D12" t="str">
            <v>BTAccess</v>
          </cell>
          <cell r="E12" t="str">
            <v/>
          </cell>
          <cell r="G12" t="str">
            <v/>
          </cell>
          <cell r="H12" t="str">
            <v/>
          </cell>
          <cell r="I12" t="str">
            <v/>
          </cell>
          <cell r="J12" t="str">
            <v/>
          </cell>
          <cell r="K12" t="str">
            <v/>
          </cell>
          <cell r="L12">
            <v>2.9411764705882355</v>
          </cell>
          <cell r="M12">
            <v>10.308600000000002</v>
          </cell>
          <cell r="N12">
            <v>10.000000000000002</v>
          </cell>
          <cell r="O12" t="str">
            <v>!!!!!</v>
          </cell>
          <cell r="P12">
            <v>23.249776470588237</v>
          </cell>
          <cell r="Q12" t="str">
            <v/>
          </cell>
          <cell r="R12" t="str">
            <v/>
          </cell>
          <cell r="S12">
            <v>3.7655063291139239</v>
          </cell>
          <cell r="T12">
            <v>3.9849683544303796</v>
          </cell>
          <cell r="U12">
            <v>1.4013840830449826</v>
          </cell>
          <cell r="V12">
            <v>0.49307958477508645</v>
          </cell>
          <cell r="W12">
            <v>0</v>
          </cell>
          <cell r="Y12" t="str">
            <v/>
          </cell>
          <cell r="Z12" t="str">
            <v/>
          </cell>
          <cell r="AA12">
            <v>9.6449383513643721</v>
          </cell>
          <cell r="AB12">
            <v>1.9595882352941181</v>
          </cell>
          <cell r="AC12">
            <v>0</v>
          </cell>
          <cell r="AD12">
            <v>0.88235294117647067</v>
          </cell>
          <cell r="AE12">
            <v>6.3529411764705888</v>
          </cell>
          <cell r="AF12">
            <v>1.1764705882352942</v>
          </cell>
          <cell r="AG12">
            <v>5.882352941176471</v>
          </cell>
          <cell r="AH12">
            <v>16.253705882352943</v>
          </cell>
          <cell r="AI12">
            <v>49.148420704305551</v>
          </cell>
        </row>
        <row r="13">
          <cell r="C13" t="str">
            <v>cellnet first</v>
          </cell>
          <cell r="D13" t="str">
            <v>Cellnet First</v>
          </cell>
          <cell r="E13" t="str">
            <v/>
          </cell>
          <cell r="G13" t="str">
            <v/>
          </cell>
          <cell r="H13" t="str">
            <v/>
          </cell>
          <cell r="I13" t="str">
            <v/>
          </cell>
          <cell r="J13" t="str">
            <v/>
          </cell>
          <cell r="K13" t="str">
            <v/>
          </cell>
          <cell r="L13">
            <v>2.9411764705882355</v>
          </cell>
          <cell r="M13">
            <v>10.308600000000002</v>
          </cell>
          <cell r="N13">
            <v>10.000000000000002</v>
          </cell>
          <cell r="O13" t="str">
            <v>!!!!!</v>
          </cell>
          <cell r="P13">
            <v>23.249776470588237</v>
          </cell>
          <cell r="Q13">
            <v>39.375</v>
          </cell>
          <cell r="R13">
            <v>0</v>
          </cell>
          <cell r="S13">
            <v>50.206751054852312</v>
          </cell>
          <cell r="T13">
            <v>10.626582278481012</v>
          </cell>
          <cell r="U13">
            <v>18.685121107266433</v>
          </cell>
          <cell r="V13">
            <v>1.3148788927335637</v>
          </cell>
          <cell r="W13">
            <v>0</v>
          </cell>
          <cell r="Y13" t="str">
            <v/>
          </cell>
          <cell r="Z13" t="str">
            <v/>
          </cell>
          <cell r="AA13">
            <v>120.20833333333331</v>
          </cell>
          <cell r="AB13">
            <v>1.9595882352941181</v>
          </cell>
          <cell r="AC13">
            <v>0</v>
          </cell>
          <cell r="AD13">
            <v>0.88235294117647067</v>
          </cell>
          <cell r="AE13">
            <v>6.3529411764705888</v>
          </cell>
          <cell r="AF13">
            <v>1.1764705882352942</v>
          </cell>
          <cell r="AG13">
            <v>5.882352941176471</v>
          </cell>
          <cell r="AH13">
            <v>16.253705882352943</v>
          </cell>
          <cell r="AI13">
            <v>159.71181568627449</v>
          </cell>
        </row>
        <row r="14">
          <cell r="C14" t="str">
            <v>bus pay&amp;go</v>
          </cell>
          <cell r="D14" t="str">
            <v>Cellnet Business Pay &amp; Go</v>
          </cell>
          <cell r="E14" t="str">
            <v/>
          </cell>
          <cell r="G14" t="str">
            <v/>
          </cell>
          <cell r="H14" t="str">
            <v/>
          </cell>
          <cell r="I14" t="str">
            <v/>
          </cell>
          <cell r="J14" t="str">
            <v/>
          </cell>
          <cell r="K14" t="str">
            <v/>
          </cell>
          <cell r="L14" t="str">
            <v/>
          </cell>
          <cell r="M14" t="str">
            <v/>
          </cell>
          <cell r="N14" t="str">
            <v/>
          </cell>
          <cell r="O14" t="str">
            <v>!!!!!</v>
          </cell>
          <cell r="P14">
            <v>0</v>
          </cell>
          <cell r="Q14" t="str">
            <v/>
          </cell>
          <cell r="R14" t="str">
            <v/>
          </cell>
          <cell r="S14" t="str">
            <v/>
          </cell>
          <cell r="T14" t="str">
            <v/>
          </cell>
          <cell r="U14" t="str">
            <v/>
          </cell>
          <cell r="V14" t="str">
            <v/>
          </cell>
          <cell r="W14">
            <v>0</v>
          </cell>
          <cell r="Y14" t="str">
            <v/>
          </cell>
          <cell r="Z14" t="str">
            <v/>
          </cell>
          <cell r="AA14">
            <v>0</v>
          </cell>
          <cell r="AB14" t="str">
            <v/>
          </cell>
          <cell r="AC14" t="str">
            <v/>
          </cell>
          <cell r="AD14" t="str">
            <v/>
          </cell>
          <cell r="AE14" t="str">
            <v/>
          </cell>
          <cell r="AF14" t="str">
            <v/>
          </cell>
          <cell r="AG14" t="str">
            <v/>
          </cell>
          <cell r="AH14">
            <v>0</v>
          </cell>
          <cell r="AI14">
            <v>0</v>
          </cell>
        </row>
        <row r="15">
          <cell r="C15" t="str">
            <v>res pay&amp;go</v>
          </cell>
          <cell r="D15" t="str">
            <v>Cellnet Pay &amp; Go (Res)</v>
          </cell>
          <cell r="E15" t="str">
            <v/>
          </cell>
          <cell r="G15" t="str">
            <v/>
          </cell>
          <cell r="H15" t="str">
            <v/>
          </cell>
          <cell r="I15" t="str">
            <v/>
          </cell>
          <cell r="J15" t="str">
            <v/>
          </cell>
          <cell r="K15" t="str">
            <v/>
          </cell>
          <cell r="L15" t="str">
            <v/>
          </cell>
          <cell r="M15" t="str">
            <v/>
          </cell>
          <cell r="N15" t="str">
            <v/>
          </cell>
          <cell r="O15" t="str">
            <v>!!!!!</v>
          </cell>
          <cell r="P15">
            <v>0</v>
          </cell>
          <cell r="Q15" t="str">
            <v/>
          </cell>
          <cell r="R15" t="str">
            <v/>
          </cell>
          <cell r="S15" t="str">
            <v/>
          </cell>
          <cell r="T15" t="str">
            <v/>
          </cell>
          <cell r="U15" t="str">
            <v/>
          </cell>
          <cell r="V15" t="str">
            <v/>
          </cell>
          <cell r="W15">
            <v>0</v>
          </cell>
          <cell r="Y15" t="str">
            <v/>
          </cell>
          <cell r="Z15" t="str">
            <v/>
          </cell>
          <cell r="AA15">
            <v>0</v>
          </cell>
          <cell r="AB15" t="str">
            <v/>
          </cell>
          <cell r="AC15" t="str">
            <v/>
          </cell>
          <cell r="AD15" t="str">
            <v/>
          </cell>
          <cell r="AE15" t="str">
            <v/>
          </cell>
          <cell r="AF15" t="str">
            <v/>
          </cell>
          <cell r="AG15" t="str">
            <v/>
          </cell>
          <cell r="AH15">
            <v>0</v>
          </cell>
          <cell r="AI15">
            <v>0</v>
          </cell>
        </row>
        <row r="16">
          <cell r="C16" t="str">
            <v>diverse 2010</v>
          </cell>
          <cell r="D16" t="str">
            <v>Diverse 2010 Phone (IB Call Driver)</v>
          </cell>
          <cell r="E16" t="str">
            <v/>
          </cell>
          <cell r="G16" t="str">
            <v/>
          </cell>
          <cell r="H16" t="str">
            <v/>
          </cell>
          <cell r="I16" t="str">
            <v/>
          </cell>
          <cell r="J16" t="str">
            <v/>
          </cell>
          <cell r="K16" t="str">
            <v/>
          </cell>
          <cell r="L16">
            <v>0</v>
          </cell>
          <cell r="M16">
            <v>0</v>
          </cell>
          <cell r="N16">
            <v>0</v>
          </cell>
          <cell r="O16" t="str">
            <v>!!!!!</v>
          </cell>
          <cell r="P16">
            <v>0</v>
          </cell>
          <cell r="Q16" t="str">
            <v/>
          </cell>
          <cell r="R16" t="str">
            <v/>
          </cell>
          <cell r="S16">
            <v>0</v>
          </cell>
          <cell r="T16">
            <v>0</v>
          </cell>
          <cell r="U16">
            <v>0</v>
          </cell>
          <cell r="V16">
            <v>0</v>
          </cell>
          <cell r="W16">
            <v>0</v>
          </cell>
          <cell r="Y16" t="str">
            <v/>
          </cell>
          <cell r="Z16" t="str">
            <v/>
          </cell>
          <cell r="AA16">
            <v>0</v>
          </cell>
          <cell r="AB16">
            <v>0</v>
          </cell>
          <cell r="AC16">
            <v>0</v>
          </cell>
          <cell r="AD16">
            <v>0</v>
          </cell>
          <cell r="AE16">
            <v>0</v>
          </cell>
          <cell r="AF16">
            <v>0</v>
          </cell>
          <cell r="AG16">
            <v>0</v>
          </cell>
          <cell r="AH16">
            <v>0</v>
          </cell>
          <cell r="AI16">
            <v>0</v>
          </cell>
        </row>
        <row r="17">
          <cell r="C17" t="str">
            <v>bt together</v>
          </cell>
          <cell r="D17" t="str">
            <v>BT Together (Res only)</v>
          </cell>
          <cell r="E17" t="str">
            <v/>
          </cell>
          <cell r="G17" t="str">
            <v/>
          </cell>
          <cell r="H17" t="str">
            <v/>
          </cell>
          <cell r="I17" t="str">
            <v/>
          </cell>
          <cell r="J17" t="str">
            <v/>
          </cell>
          <cell r="K17" t="str">
            <v/>
          </cell>
          <cell r="L17">
            <v>2.9411764705882355</v>
          </cell>
          <cell r="M17">
            <v>10.308600000000002</v>
          </cell>
          <cell r="N17">
            <v>10.000000000000002</v>
          </cell>
          <cell r="O17" t="str">
            <v>!!!!!</v>
          </cell>
          <cell r="P17">
            <v>23.249776470588237</v>
          </cell>
          <cell r="Q17">
            <v>433.125</v>
          </cell>
          <cell r="R17" t="str">
            <v/>
          </cell>
          <cell r="S17" t="str">
            <v/>
          </cell>
          <cell r="T17" t="str">
            <v/>
          </cell>
          <cell r="U17" t="str">
            <v/>
          </cell>
          <cell r="V17" t="str">
            <v/>
          </cell>
          <cell r="W17">
            <v>0</v>
          </cell>
          <cell r="Y17" t="str">
            <v/>
          </cell>
          <cell r="Z17" t="str">
            <v/>
          </cell>
          <cell r="AA17">
            <v>433.125</v>
          </cell>
          <cell r="AB17">
            <v>1.9595882352941181</v>
          </cell>
          <cell r="AC17">
            <v>0</v>
          </cell>
          <cell r="AD17">
            <v>0.88235294117647067</v>
          </cell>
          <cell r="AE17">
            <v>6.3529411764705888</v>
          </cell>
          <cell r="AF17">
            <v>1.1764705882352942</v>
          </cell>
          <cell r="AG17">
            <v>5.882352941176471</v>
          </cell>
          <cell r="AH17">
            <v>16.253705882352943</v>
          </cell>
          <cell r="AI17">
            <v>472.62848235294121</v>
          </cell>
        </row>
        <row r="18">
          <cell r="C18" t="str">
            <v>dart prof</v>
          </cell>
          <cell r="D18" t="str">
            <v>DART Professional</v>
          </cell>
          <cell r="E18" t="str">
            <v/>
          </cell>
          <cell r="G18" t="str">
            <v/>
          </cell>
          <cell r="H18">
            <v>0</v>
          </cell>
          <cell r="I18" t="str">
            <v/>
          </cell>
          <cell r="J18" t="str">
            <v/>
          </cell>
          <cell r="K18" t="str">
            <v/>
          </cell>
          <cell r="M18">
            <v>0</v>
          </cell>
          <cell r="N18">
            <v>0</v>
          </cell>
          <cell r="O18" t="str">
            <v>!!!!!</v>
          </cell>
          <cell r="P18">
            <v>0</v>
          </cell>
          <cell r="Q18">
            <v>0</v>
          </cell>
          <cell r="R18">
            <v>0</v>
          </cell>
          <cell r="S18" t="str">
            <v/>
          </cell>
          <cell r="T18" t="str">
            <v/>
          </cell>
          <cell r="U18" t="str">
            <v/>
          </cell>
          <cell r="V18" t="str">
            <v/>
          </cell>
          <cell r="W18">
            <v>0</v>
          </cell>
          <cell r="Y18" t="str">
            <v/>
          </cell>
          <cell r="Z18" t="str">
            <v/>
          </cell>
          <cell r="AA18">
            <v>0</v>
          </cell>
          <cell r="AB18">
            <v>0</v>
          </cell>
          <cell r="AC18">
            <v>0</v>
          </cell>
          <cell r="AD18">
            <v>0</v>
          </cell>
          <cell r="AE18">
            <v>0</v>
          </cell>
          <cell r="AF18">
            <v>0</v>
          </cell>
          <cell r="AG18">
            <v>0</v>
          </cell>
          <cell r="AH18">
            <v>0</v>
          </cell>
          <cell r="AI18">
            <v>0</v>
          </cell>
        </row>
        <row r="19">
          <cell r="C19" t="str">
            <v>web build</v>
          </cell>
          <cell r="D19" t="str">
            <v>Website Build</v>
          </cell>
          <cell r="E19" t="str">
            <v/>
          </cell>
          <cell r="G19" t="str">
            <v/>
          </cell>
          <cell r="H19" t="str">
            <v/>
          </cell>
          <cell r="I19" t="str">
            <v/>
          </cell>
          <cell r="J19" t="str">
            <v/>
          </cell>
          <cell r="K19" t="str">
            <v/>
          </cell>
          <cell r="L19">
            <v>2.9411764705882355</v>
          </cell>
          <cell r="M19">
            <v>110.3086</v>
          </cell>
          <cell r="N19">
            <v>10.000000000000002</v>
          </cell>
          <cell r="O19" t="str">
            <v>!!!!!</v>
          </cell>
          <cell r="P19">
            <v>123.24977647058823</v>
          </cell>
          <cell r="Q19" t="str">
            <v/>
          </cell>
          <cell r="R19" t="str">
            <v/>
          </cell>
          <cell r="S19" t="str">
            <v/>
          </cell>
          <cell r="T19">
            <v>3.9849683544303796</v>
          </cell>
          <cell r="U19" t="str">
            <v/>
          </cell>
          <cell r="V19">
            <v>0.49307958477508645</v>
          </cell>
          <cell r="W19">
            <v>0</v>
          </cell>
          <cell r="Y19" t="str">
            <v/>
          </cell>
          <cell r="Z19" t="str">
            <v/>
          </cell>
          <cell r="AA19">
            <v>4.4780479392054664</v>
          </cell>
          <cell r="AB19">
            <v>1.9595882352941181</v>
          </cell>
          <cell r="AC19">
            <v>0</v>
          </cell>
          <cell r="AD19">
            <v>0.88235294117647067</v>
          </cell>
          <cell r="AE19">
            <v>6.3529411764705888</v>
          </cell>
          <cell r="AF19">
            <v>1.1764705882352942</v>
          </cell>
          <cell r="AG19">
            <v>5.882352941176471</v>
          </cell>
          <cell r="AH19">
            <v>16.253705882352943</v>
          </cell>
          <cell r="AI19">
            <v>143.98153029214663</v>
          </cell>
        </row>
        <row r="20">
          <cell r="C20" t="str">
            <v>pc</v>
          </cell>
          <cell r="D20" t="str">
            <v>PC Deal</v>
          </cell>
          <cell r="E20" t="str">
            <v/>
          </cell>
          <cell r="G20" t="str">
            <v/>
          </cell>
          <cell r="H20" t="str">
            <v/>
          </cell>
          <cell r="I20" t="str">
            <v/>
          </cell>
          <cell r="J20" t="str">
            <v/>
          </cell>
          <cell r="K20" t="str">
            <v/>
          </cell>
          <cell r="L20" t="str">
            <v/>
          </cell>
          <cell r="M20" t="str">
            <v/>
          </cell>
          <cell r="N20" t="str">
            <v/>
          </cell>
          <cell r="O20" t="str">
            <v>!!!!!</v>
          </cell>
          <cell r="P20">
            <v>0</v>
          </cell>
          <cell r="Q20" t="str">
            <v/>
          </cell>
          <cell r="R20" t="str">
            <v/>
          </cell>
          <cell r="S20" t="str">
            <v/>
          </cell>
          <cell r="T20" t="str">
            <v/>
          </cell>
          <cell r="U20" t="str">
            <v/>
          </cell>
          <cell r="V20" t="str">
            <v/>
          </cell>
          <cell r="W20">
            <v>0</v>
          </cell>
          <cell r="Y20" t="str">
            <v/>
          </cell>
          <cell r="Z20" t="str">
            <v/>
          </cell>
          <cell r="AA20">
            <v>0</v>
          </cell>
          <cell r="AB20" t="str">
            <v/>
          </cell>
          <cell r="AC20" t="str">
            <v/>
          </cell>
          <cell r="AD20" t="str">
            <v/>
          </cell>
          <cell r="AE20" t="str">
            <v/>
          </cell>
          <cell r="AF20" t="str">
            <v/>
          </cell>
          <cell r="AG20" t="str">
            <v/>
          </cell>
          <cell r="AH20">
            <v>0</v>
          </cell>
          <cell r="AI20">
            <v>0</v>
          </cell>
        </row>
        <row r="21">
          <cell r="C21" t="str">
            <v>big no</v>
          </cell>
          <cell r="D21" t="str">
            <v>Big Number (Service)</v>
          </cell>
          <cell r="E21" t="str">
            <v/>
          </cell>
          <cell r="G21" t="str">
            <v/>
          </cell>
          <cell r="H21" t="str">
            <v/>
          </cell>
          <cell r="I21" t="str">
            <v/>
          </cell>
          <cell r="J21" t="str">
            <v/>
          </cell>
          <cell r="K21" t="str">
            <v/>
          </cell>
          <cell r="L21">
            <v>2.9411764705882355</v>
          </cell>
          <cell r="M21">
            <v>10.308600000000002</v>
          </cell>
          <cell r="N21">
            <v>10.000000000000002</v>
          </cell>
          <cell r="O21" t="str">
            <v>!!!!!</v>
          </cell>
          <cell r="P21">
            <v>23.249776470588237</v>
          </cell>
          <cell r="Q21">
            <v>0</v>
          </cell>
          <cell r="R21">
            <v>0</v>
          </cell>
          <cell r="S21" t="str">
            <v/>
          </cell>
          <cell r="T21" t="str">
            <v/>
          </cell>
          <cell r="U21" t="str">
            <v/>
          </cell>
          <cell r="V21" t="str">
            <v/>
          </cell>
          <cell r="W21">
            <v>0</v>
          </cell>
          <cell r="Y21" t="str">
            <v/>
          </cell>
          <cell r="Z21" t="str">
            <v/>
          </cell>
          <cell r="AA21">
            <v>0</v>
          </cell>
          <cell r="AB21">
            <v>1.9595882352941181</v>
          </cell>
          <cell r="AC21">
            <v>0</v>
          </cell>
          <cell r="AD21">
            <v>0.88235294117647067</v>
          </cell>
          <cell r="AE21">
            <v>6.3529411764705888</v>
          </cell>
          <cell r="AF21">
            <v>1.1764705882352942</v>
          </cell>
          <cell r="AG21">
            <v>5.882352941176471</v>
          </cell>
          <cell r="AH21">
            <v>16.253705882352943</v>
          </cell>
          <cell r="AI21">
            <v>39.503482352941177</v>
          </cell>
        </row>
        <row r="22">
          <cell r="C22" t="str">
            <v>call minder</v>
          </cell>
          <cell r="D22" t="str">
            <v>Call Minder</v>
          </cell>
          <cell r="E22" t="str">
            <v/>
          </cell>
          <cell r="G22" t="str">
            <v/>
          </cell>
          <cell r="H22" t="str">
            <v/>
          </cell>
          <cell r="I22" t="str">
            <v/>
          </cell>
          <cell r="J22" t="str">
            <v/>
          </cell>
          <cell r="K22" t="str">
            <v/>
          </cell>
          <cell r="L22">
            <v>2.9411764705882355</v>
          </cell>
          <cell r="M22">
            <v>10.308600000000002</v>
          </cell>
          <cell r="N22">
            <v>10.000000000000002</v>
          </cell>
          <cell r="O22" t="str">
            <v>!!!!!</v>
          </cell>
          <cell r="P22">
            <v>23.249776470588237</v>
          </cell>
          <cell r="Q22" t="str">
            <v/>
          </cell>
          <cell r="R22" t="str">
            <v/>
          </cell>
          <cell r="S22">
            <v>50.206751054852312</v>
          </cell>
          <cell r="T22">
            <v>10.626582278481012</v>
          </cell>
          <cell r="U22">
            <v>18.685121107266433</v>
          </cell>
          <cell r="V22">
            <v>1.3148788927335637</v>
          </cell>
          <cell r="W22">
            <v>0</v>
          </cell>
          <cell r="Y22" t="str">
            <v/>
          </cell>
          <cell r="Z22" t="str">
            <v/>
          </cell>
          <cell r="AA22">
            <v>80.833333333333314</v>
          </cell>
          <cell r="AB22">
            <v>1.9595882352941181</v>
          </cell>
          <cell r="AC22">
            <v>0</v>
          </cell>
          <cell r="AD22">
            <v>0.88235294117647067</v>
          </cell>
          <cell r="AE22">
            <v>6.3529411764705888</v>
          </cell>
          <cell r="AF22">
            <v>1.1764705882352942</v>
          </cell>
          <cell r="AG22">
            <v>5.882352941176471</v>
          </cell>
          <cell r="AH22">
            <v>16.253705882352943</v>
          </cell>
          <cell r="AI22">
            <v>120.33681568627451</v>
          </cell>
        </row>
        <row r="23">
          <cell r="C23" t="str">
            <v>hub</v>
          </cell>
          <cell r="D23" t="str">
            <v>The Hub Signpost (Service)</v>
          </cell>
          <cell r="E23" t="str">
            <v/>
          </cell>
          <cell r="G23" t="str">
            <v/>
          </cell>
          <cell r="H23" t="str">
            <v/>
          </cell>
          <cell r="I23" t="str">
            <v/>
          </cell>
          <cell r="J23" t="str">
            <v/>
          </cell>
          <cell r="K23" t="str">
            <v/>
          </cell>
          <cell r="L23" t="str">
            <v/>
          </cell>
          <cell r="M23" t="str">
            <v/>
          </cell>
          <cell r="N23" t="str">
            <v/>
          </cell>
          <cell r="O23" t="str">
            <v>!!!!!</v>
          </cell>
          <cell r="P23">
            <v>0</v>
          </cell>
          <cell r="Q23" t="str">
            <v/>
          </cell>
          <cell r="R23" t="str">
            <v/>
          </cell>
          <cell r="S23" t="str">
            <v/>
          </cell>
          <cell r="T23" t="str">
            <v/>
          </cell>
          <cell r="U23" t="str">
            <v/>
          </cell>
          <cell r="V23" t="str">
            <v/>
          </cell>
          <cell r="W23">
            <v>0</v>
          </cell>
          <cell r="Y23" t="str">
            <v/>
          </cell>
          <cell r="Z23" t="str">
            <v/>
          </cell>
          <cell r="AA23">
            <v>0</v>
          </cell>
          <cell r="AB23" t="str">
            <v/>
          </cell>
          <cell r="AC23" t="str">
            <v/>
          </cell>
          <cell r="AD23" t="str">
            <v/>
          </cell>
          <cell r="AE23" t="str">
            <v/>
          </cell>
          <cell r="AF23" t="str">
            <v/>
          </cell>
          <cell r="AG23" t="str">
            <v/>
          </cell>
          <cell r="AH23">
            <v>0</v>
          </cell>
          <cell r="AI23">
            <v>0</v>
          </cell>
        </row>
        <row r="24">
          <cell r="C24" t="str">
            <v>easicom</v>
          </cell>
          <cell r="D24" t="str">
            <v>Easicom 1000</v>
          </cell>
          <cell r="E24" t="str">
            <v/>
          </cell>
          <cell r="G24" t="str">
            <v/>
          </cell>
          <cell r="H24" t="str">
            <v/>
          </cell>
          <cell r="I24" t="str">
            <v/>
          </cell>
          <cell r="J24" t="str">
            <v/>
          </cell>
          <cell r="K24" t="str">
            <v/>
          </cell>
          <cell r="L24">
            <v>2.9411764705882355</v>
          </cell>
          <cell r="M24">
            <v>10.308600000000002</v>
          </cell>
          <cell r="N24">
            <v>10.000000000000002</v>
          </cell>
          <cell r="O24" t="str">
            <v>!!!!!</v>
          </cell>
          <cell r="P24">
            <v>23.249776470588237</v>
          </cell>
          <cell r="Q24" t="str">
            <v/>
          </cell>
          <cell r="R24" t="str">
            <v/>
          </cell>
          <cell r="S24" t="str">
            <v/>
          </cell>
          <cell r="T24" t="str">
            <v/>
          </cell>
          <cell r="U24" t="str">
            <v/>
          </cell>
          <cell r="V24" t="str">
            <v/>
          </cell>
          <cell r="W24">
            <v>0</v>
          </cell>
          <cell r="Y24" t="str">
            <v/>
          </cell>
          <cell r="Z24" t="str">
            <v/>
          </cell>
          <cell r="AA24">
            <v>0</v>
          </cell>
          <cell r="AB24">
            <v>1.9595882352941181</v>
          </cell>
          <cell r="AC24">
            <v>0</v>
          </cell>
          <cell r="AD24">
            <v>0.88235294117647067</v>
          </cell>
          <cell r="AE24">
            <v>6.3529411764705888</v>
          </cell>
          <cell r="AF24">
            <v>1.1764705882352942</v>
          </cell>
          <cell r="AG24">
            <v>5.882352941176471</v>
          </cell>
          <cell r="AH24">
            <v>16.253705882352943</v>
          </cell>
          <cell r="AI24">
            <v>39.503482352941177</v>
          </cell>
        </row>
        <row r="25">
          <cell r="C25" t="str">
            <v>calling pp</v>
          </cell>
          <cell r="D25" t="str">
            <v>Price Points - IDD, National, Local &amp; Mobile</v>
          </cell>
          <cell r="E25" t="str">
            <v/>
          </cell>
          <cell r="G25" t="str">
            <v/>
          </cell>
          <cell r="H25" t="str">
            <v/>
          </cell>
          <cell r="I25" t="str">
            <v/>
          </cell>
          <cell r="J25" t="str">
            <v/>
          </cell>
          <cell r="K25" t="str">
            <v/>
          </cell>
          <cell r="L25" t="str">
            <v/>
          </cell>
          <cell r="M25" t="str">
            <v/>
          </cell>
          <cell r="N25" t="str">
            <v/>
          </cell>
          <cell r="O25" t="str">
            <v>!!!!!</v>
          </cell>
          <cell r="P25">
            <v>0</v>
          </cell>
          <cell r="Q25" t="str">
            <v/>
          </cell>
          <cell r="R25" t="str">
            <v/>
          </cell>
          <cell r="S25" t="str">
            <v/>
          </cell>
          <cell r="T25" t="str">
            <v/>
          </cell>
          <cell r="U25" t="str">
            <v/>
          </cell>
          <cell r="V25" t="str">
            <v/>
          </cell>
          <cell r="W25">
            <v>0</v>
          </cell>
          <cell r="Y25" t="str">
            <v/>
          </cell>
          <cell r="Z25" t="str">
            <v/>
          </cell>
          <cell r="AA25">
            <v>0</v>
          </cell>
          <cell r="AB25" t="str">
            <v/>
          </cell>
          <cell r="AC25" t="str">
            <v/>
          </cell>
          <cell r="AD25" t="str">
            <v/>
          </cell>
          <cell r="AE25" t="str">
            <v/>
          </cell>
          <cell r="AF25" t="str">
            <v/>
          </cell>
          <cell r="AG25" t="str">
            <v/>
          </cell>
          <cell r="AH25">
            <v>0</v>
          </cell>
          <cell r="AI25">
            <v>0</v>
          </cell>
        </row>
        <row r="26">
          <cell r="C26" t="str">
            <v>future talk mag</v>
          </cell>
          <cell r="D26" t="str">
            <v>Future Talk Magazine</v>
          </cell>
          <cell r="E26" t="str">
            <v/>
          </cell>
          <cell r="G26" t="str">
            <v/>
          </cell>
          <cell r="H26" t="str">
            <v/>
          </cell>
          <cell r="I26" t="str">
            <v/>
          </cell>
          <cell r="J26" t="str">
            <v/>
          </cell>
          <cell r="K26" t="str">
            <v/>
          </cell>
          <cell r="L26">
            <v>2.9411764705882355</v>
          </cell>
          <cell r="M26">
            <v>10.308600000000002</v>
          </cell>
          <cell r="N26">
            <v>10.000000000000002</v>
          </cell>
          <cell r="O26" t="str">
            <v>!!!!!</v>
          </cell>
          <cell r="P26">
            <v>23.249776470588237</v>
          </cell>
          <cell r="Q26" t="str">
            <v/>
          </cell>
          <cell r="R26" t="str">
            <v/>
          </cell>
          <cell r="S26" t="str">
            <v/>
          </cell>
          <cell r="T26" t="str">
            <v/>
          </cell>
          <cell r="U26" t="str">
            <v/>
          </cell>
          <cell r="V26" t="str">
            <v/>
          </cell>
          <cell r="W26">
            <v>0</v>
          </cell>
          <cell r="Y26" t="str">
            <v/>
          </cell>
          <cell r="Z26" t="str">
            <v/>
          </cell>
          <cell r="AA26">
            <v>0</v>
          </cell>
          <cell r="AB26">
            <v>1.9595882352941181</v>
          </cell>
          <cell r="AC26">
            <v>0</v>
          </cell>
          <cell r="AD26">
            <v>0.88235294117647067</v>
          </cell>
          <cell r="AE26">
            <v>6.3529411764705888</v>
          </cell>
          <cell r="AF26">
            <v>1.1764705882352942</v>
          </cell>
          <cell r="AG26">
            <v>5.882352941176471</v>
          </cell>
          <cell r="AH26">
            <v>16.253705882352943</v>
          </cell>
          <cell r="AI26">
            <v>39.503482352941177</v>
          </cell>
        </row>
        <row r="27">
          <cell r="C27" t="str">
            <v>timesmart</v>
          </cell>
          <cell r="D27" t="str">
            <v>Timesmart (article / service)</v>
          </cell>
          <cell r="E27">
            <v>1000</v>
          </cell>
          <cell r="G27">
            <v>500</v>
          </cell>
          <cell r="H27">
            <v>300</v>
          </cell>
          <cell r="I27" t="str">
            <v/>
          </cell>
          <cell r="J27" t="str">
            <v/>
          </cell>
          <cell r="K27">
            <v>200</v>
          </cell>
          <cell r="L27">
            <v>2.9411764705882355</v>
          </cell>
          <cell r="M27">
            <v>185.55480000000003</v>
          </cell>
          <cell r="N27">
            <v>10.000000000000002</v>
          </cell>
          <cell r="O27" t="str">
            <v>!!!!!</v>
          </cell>
          <cell r="P27">
            <v>2198.4959764705882</v>
          </cell>
          <cell r="Q27" t="str">
            <v/>
          </cell>
          <cell r="R27" t="str">
            <v/>
          </cell>
          <cell r="S27">
            <v>357.72310126582272</v>
          </cell>
          <cell r="T27">
            <v>79.699367088607588</v>
          </cell>
          <cell r="U27">
            <v>133.13148788927336</v>
          </cell>
          <cell r="V27">
            <v>9.8615916955017298</v>
          </cell>
          <cell r="W27">
            <v>0</v>
          </cell>
          <cell r="Y27" t="str">
            <v/>
          </cell>
          <cell r="Z27" t="str">
            <v/>
          </cell>
          <cell r="AA27">
            <v>580.41554793920534</v>
          </cell>
          <cell r="AB27">
            <v>1.9595882352941181</v>
          </cell>
          <cell r="AC27">
            <v>0</v>
          </cell>
          <cell r="AD27">
            <v>0.88235294117647067</v>
          </cell>
          <cell r="AE27">
            <v>6.3529411764705888</v>
          </cell>
          <cell r="AF27">
            <v>1.1764705882352942</v>
          </cell>
          <cell r="AG27">
            <v>5.882352941176471</v>
          </cell>
          <cell r="AH27">
            <v>16.253705882352943</v>
          </cell>
          <cell r="AI27">
            <v>2795.1652302921461</v>
          </cell>
        </row>
        <row r="28">
          <cell r="C28" t="str">
            <v>enhanced CR</v>
          </cell>
          <cell r="D28" t="str">
            <v>Enhanced Caller Return</v>
          </cell>
          <cell r="E28" t="str">
            <v/>
          </cell>
          <cell r="G28" t="str">
            <v/>
          </cell>
          <cell r="H28" t="str">
            <v/>
          </cell>
          <cell r="I28" t="str">
            <v/>
          </cell>
          <cell r="J28" t="str">
            <v/>
          </cell>
          <cell r="K28" t="str">
            <v/>
          </cell>
          <cell r="L28">
            <v>2.9411764705882355</v>
          </cell>
          <cell r="M28">
            <v>10.308600000000002</v>
          </cell>
          <cell r="N28">
            <v>10.000000000000002</v>
          </cell>
          <cell r="O28" t="str">
            <v>!!!!!</v>
          </cell>
          <cell r="P28">
            <v>23.249776470588237</v>
          </cell>
          <cell r="Q28" t="str">
            <v/>
          </cell>
          <cell r="R28" t="str">
            <v/>
          </cell>
          <cell r="S28" t="str">
            <v/>
          </cell>
          <cell r="T28" t="str">
            <v/>
          </cell>
          <cell r="U28" t="str">
            <v/>
          </cell>
          <cell r="V28" t="str">
            <v/>
          </cell>
          <cell r="W28">
            <v>0</v>
          </cell>
          <cell r="Y28" t="str">
            <v/>
          </cell>
          <cell r="Z28" t="str">
            <v/>
          </cell>
          <cell r="AA28">
            <v>0</v>
          </cell>
          <cell r="AB28">
            <v>1.9595882352941181</v>
          </cell>
          <cell r="AC28">
            <v>0</v>
          </cell>
          <cell r="AD28">
            <v>0.88235294117647067</v>
          </cell>
          <cell r="AE28">
            <v>6.3529411764705888</v>
          </cell>
          <cell r="AF28">
            <v>1.1764705882352942</v>
          </cell>
          <cell r="AG28">
            <v>5.882352941176471</v>
          </cell>
          <cell r="AH28">
            <v>16.253705882352943</v>
          </cell>
          <cell r="AI28">
            <v>39.503482352941177</v>
          </cell>
        </row>
        <row r="29">
          <cell r="C29" t="str">
            <v>buynet - travel</v>
          </cell>
          <cell r="D29" t="str">
            <v>Buynet - travel</v>
          </cell>
          <cell r="E29" t="str">
            <v/>
          </cell>
          <cell r="G29" t="str">
            <v/>
          </cell>
          <cell r="H29" t="str">
            <v/>
          </cell>
          <cell r="I29" t="str">
            <v/>
          </cell>
          <cell r="J29" t="str">
            <v/>
          </cell>
          <cell r="K29" t="str">
            <v/>
          </cell>
          <cell r="L29" t="str">
            <v/>
          </cell>
          <cell r="N29" t="str">
            <v/>
          </cell>
          <cell r="O29" t="str">
            <v>!!!!!</v>
          </cell>
          <cell r="P29">
            <v>0</v>
          </cell>
          <cell r="Q29" t="str">
            <v/>
          </cell>
          <cell r="R29" t="str">
            <v/>
          </cell>
          <cell r="S29" t="str">
            <v/>
          </cell>
          <cell r="T29" t="str">
            <v/>
          </cell>
          <cell r="U29" t="str">
            <v/>
          </cell>
          <cell r="V29" t="str">
            <v/>
          </cell>
          <cell r="W29">
            <v>0</v>
          </cell>
          <cell r="Y29" t="str">
            <v/>
          </cell>
          <cell r="Z29" t="str">
            <v/>
          </cell>
          <cell r="AA29">
            <v>0</v>
          </cell>
          <cell r="AB29" t="str">
            <v/>
          </cell>
          <cell r="AC29" t="str">
            <v/>
          </cell>
          <cell r="AD29" t="str">
            <v/>
          </cell>
          <cell r="AE29" t="str">
            <v/>
          </cell>
          <cell r="AF29" t="str">
            <v/>
          </cell>
          <cell r="AG29" t="str">
            <v/>
          </cell>
          <cell r="AH29">
            <v>0</v>
          </cell>
          <cell r="AI29">
            <v>0</v>
          </cell>
        </row>
        <row r="30">
          <cell r="C30" t="str">
            <v>buynet - training</v>
          </cell>
          <cell r="D30" t="str">
            <v>Buynet - IT</v>
          </cell>
          <cell r="E30" t="str">
            <v/>
          </cell>
          <cell r="G30" t="str">
            <v/>
          </cell>
          <cell r="H30" t="str">
            <v/>
          </cell>
          <cell r="I30" t="str">
            <v/>
          </cell>
          <cell r="J30" t="str">
            <v/>
          </cell>
          <cell r="K30" t="str">
            <v/>
          </cell>
          <cell r="L30" t="str">
            <v/>
          </cell>
          <cell r="N30" t="str">
            <v/>
          </cell>
          <cell r="O30" t="str">
            <v>!!!!!</v>
          </cell>
          <cell r="P30">
            <v>0</v>
          </cell>
          <cell r="Q30" t="str">
            <v/>
          </cell>
          <cell r="R30" t="str">
            <v/>
          </cell>
          <cell r="S30" t="str">
            <v/>
          </cell>
          <cell r="T30" t="str">
            <v/>
          </cell>
          <cell r="U30" t="str">
            <v/>
          </cell>
          <cell r="V30" t="str">
            <v/>
          </cell>
          <cell r="W30">
            <v>0</v>
          </cell>
          <cell r="Y30" t="str">
            <v/>
          </cell>
          <cell r="Z30" t="str">
            <v/>
          </cell>
          <cell r="AA30">
            <v>0</v>
          </cell>
          <cell r="AB30" t="str">
            <v/>
          </cell>
          <cell r="AC30" t="str">
            <v/>
          </cell>
          <cell r="AD30" t="str">
            <v/>
          </cell>
          <cell r="AE30" t="str">
            <v/>
          </cell>
          <cell r="AF30" t="str">
            <v/>
          </cell>
          <cell r="AG30" t="str">
            <v/>
          </cell>
          <cell r="AH30">
            <v>0</v>
          </cell>
          <cell r="AI30">
            <v>0</v>
          </cell>
        </row>
        <row r="31">
          <cell r="C31" t="str">
            <v>buynet - insurance</v>
          </cell>
          <cell r="D31" t="str">
            <v>Buynet - insurance</v>
          </cell>
          <cell r="E31" t="str">
            <v/>
          </cell>
          <cell r="G31" t="str">
            <v/>
          </cell>
          <cell r="H31" t="str">
            <v/>
          </cell>
          <cell r="I31" t="str">
            <v/>
          </cell>
          <cell r="J31" t="str">
            <v/>
          </cell>
          <cell r="K31" t="str">
            <v/>
          </cell>
          <cell r="L31" t="str">
            <v/>
          </cell>
          <cell r="N31" t="str">
            <v/>
          </cell>
          <cell r="O31" t="str">
            <v>!!!!!</v>
          </cell>
          <cell r="P31">
            <v>0</v>
          </cell>
          <cell r="Q31" t="str">
            <v/>
          </cell>
          <cell r="R31" t="str">
            <v/>
          </cell>
          <cell r="S31" t="str">
            <v/>
          </cell>
          <cell r="T31" t="str">
            <v/>
          </cell>
          <cell r="U31" t="str">
            <v/>
          </cell>
          <cell r="V31" t="str">
            <v/>
          </cell>
          <cell r="W31">
            <v>0</v>
          </cell>
          <cell r="Y31" t="str">
            <v/>
          </cell>
          <cell r="Z31" t="str">
            <v/>
          </cell>
          <cell r="AA31">
            <v>0</v>
          </cell>
          <cell r="AB31" t="str">
            <v/>
          </cell>
          <cell r="AC31" t="str">
            <v/>
          </cell>
          <cell r="AD31" t="str">
            <v/>
          </cell>
          <cell r="AE31" t="str">
            <v/>
          </cell>
          <cell r="AF31" t="str">
            <v/>
          </cell>
          <cell r="AG31" t="str">
            <v/>
          </cell>
          <cell r="AH31">
            <v>0</v>
          </cell>
          <cell r="AI31">
            <v>0</v>
          </cell>
        </row>
        <row r="32">
          <cell r="C32" t="str">
            <v>buynet - furniture</v>
          </cell>
          <cell r="D32" t="str">
            <v>Buynet - office supplies / furniture</v>
          </cell>
          <cell r="E32" t="str">
            <v/>
          </cell>
          <cell r="G32" t="str">
            <v/>
          </cell>
          <cell r="H32" t="str">
            <v/>
          </cell>
          <cell r="I32" t="str">
            <v/>
          </cell>
          <cell r="J32" t="str">
            <v/>
          </cell>
          <cell r="K32" t="str">
            <v/>
          </cell>
          <cell r="L32" t="str">
            <v/>
          </cell>
          <cell r="N32" t="str">
            <v/>
          </cell>
          <cell r="O32" t="str">
            <v>!!!!!</v>
          </cell>
          <cell r="P32">
            <v>0</v>
          </cell>
          <cell r="Q32" t="str">
            <v/>
          </cell>
          <cell r="R32" t="str">
            <v/>
          </cell>
          <cell r="S32" t="str">
            <v/>
          </cell>
          <cell r="T32" t="str">
            <v/>
          </cell>
          <cell r="U32" t="str">
            <v/>
          </cell>
          <cell r="V32" t="str">
            <v/>
          </cell>
          <cell r="W32">
            <v>0</v>
          </cell>
          <cell r="Y32" t="str">
            <v/>
          </cell>
          <cell r="Z32" t="str">
            <v/>
          </cell>
          <cell r="AA32">
            <v>0</v>
          </cell>
          <cell r="AB32" t="str">
            <v/>
          </cell>
          <cell r="AC32" t="str">
            <v/>
          </cell>
          <cell r="AD32" t="str">
            <v/>
          </cell>
          <cell r="AE32" t="str">
            <v/>
          </cell>
          <cell r="AF32" t="str">
            <v/>
          </cell>
          <cell r="AG32" t="str">
            <v/>
          </cell>
          <cell r="AH32">
            <v>0</v>
          </cell>
          <cell r="AI32">
            <v>0</v>
          </cell>
        </row>
        <row r="33">
          <cell r="C33" t="str">
            <v>buynet - stationery</v>
          </cell>
          <cell r="D33" t="str">
            <v>Buynet - stationery</v>
          </cell>
          <cell r="E33" t="str">
            <v/>
          </cell>
          <cell r="G33" t="str">
            <v/>
          </cell>
          <cell r="H33" t="str">
            <v/>
          </cell>
          <cell r="I33" t="str">
            <v/>
          </cell>
          <cell r="J33" t="str">
            <v/>
          </cell>
          <cell r="K33" t="str">
            <v/>
          </cell>
          <cell r="L33" t="str">
            <v/>
          </cell>
          <cell r="N33" t="str">
            <v/>
          </cell>
          <cell r="O33" t="str">
            <v>!!!!!</v>
          </cell>
          <cell r="P33">
            <v>0</v>
          </cell>
          <cell r="Q33" t="str">
            <v/>
          </cell>
          <cell r="R33" t="str">
            <v/>
          </cell>
          <cell r="S33" t="str">
            <v/>
          </cell>
          <cell r="T33" t="str">
            <v/>
          </cell>
          <cell r="U33" t="str">
            <v/>
          </cell>
          <cell r="V33" t="str">
            <v/>
          </cell>
          <cell r="W33">
            <v>0</v>
          </cell>
          <cell r="Y33" t="str">
            <v/>
          </cell>
          <cell r="Z33" t="str">
            <v/>
          </cell>
          <cell r="AA33">
            <v>0</v>
          </cell>
          <cell r="AB33" t="str">
            <v/>
          </cell>
          <cell r="AC33" t="str">
            <v/>
          </cell>
          <cell r="AD33" t="str">
            <v/>
          </cell>
          <cell r="AE33" t="str">
            <v/>
          </cell>
          <cell r="AF33" t="str">
            <v/>
          </cell>
          <cell r="AG33" t="str">
            <v/>
          </cell>
          <cell r="AH33">
            <v>0</v>
          </cell>
          <cell r="AI33">
            <v>0</v>
          </cell>
        </row>
        <row r="34">
          <cell r="C34" t="str">
            <v>buynet - energy</v>
          </cell>
          <cell r="D34" t="str">
            <v>Buynet - energy</v>
          </cell>
          <cell r="E34" t="str">
            <v/>
          </cell>
          <cell r="G34" t="str">
            <v/>
          </cell>
          <cell r="H34" t="str">
            <v/>
          </cell>
          <cell r="I34" t="str">
            <v/>
          </cell>
          <cell r="J34" t="str">
            <v/>
          </cell>
          <cell r="K34" t="str">
            <v/>
          </cell>
          <cell r="L34" t="str">
            <v/>
          </cell>
          <cell r="N34" t="str">
            <v/>
          </cell>
          <cell r="O34" t="str">
            <v>!!!!!</v>
          </cell>
          <cell r="P34">
            <v>0</v>
          </cell>
          <cell r="Q34" t="str">
            <v/>
          </cell>
          <cell r="R34" t="str">
            <v/>
          </cell>
          <cell r="S34" t="str">
            <v/>
          </cell>
          <cell r="T34" t="str">
            <v/>
          </cell>
          <cell r="U34" t="str">
            <v/>
          </cell>
          <cell r="V34" t="str">
            <v/>
          </cell>
          <cell r="W34">
            <v>0</v>
          </cell>
          <cell r="Y34" t="str">
            <v/>
          </cell>
          <cell r="Z34" t="str">
            <v/>
          </cell>
          <cell r="AA34">
            <v>0</v>
          </cell>
          <cell r="AB34" t="str">
            <v/>
          </cell>
          <cell r="AC34" t="str">
            <v/>
          </cell>
          <cell r="AD34" t="str">
            <v/>
          </cell>
          <cell r="AE34" t="str">
            <v/>
          </cell>
          <cell r="AF34" t="str">
            <v/>
          </cell>
          <cell r="AG34" t="str">
            <v/>
          </cell>
          <cell r="AH34">
            <v>0</v>
          </cell>
          <cell r="AI34">
            <v>0</v>
          </cell>
        </row>
        <row r="35">
          <cell r="C35" t="str">
            <v>call stim</v>
          </cell>
          <cell r="D35" t="str">
            <v>Call Stim</v>
          </cell>
          <cell r="E35" t="str">
            <v/>
          </cell>
          <cell r="G35" t="str">
            <v/>
          </cell>
          <cell r="H35" t="str">
            <v/>
          </cell>
          <cell r="I35" t="str">
            <v/>
          </cell>
          <cell r="J35" t="str">
            <v/>
          </cell>
          <cell r="K35" t="str">
            <v/>
          </cell>
          <cell r="L35" t="str">
            <v/>
          </cell>
          <cell r="N35" t="str">
            <v/>
          </cell>
          <cell r="O35" t="str">
            <v>!!!!!</v>
          </cell>
          <cell r="P35">
            <v>0</v>
          </cell>
          <cell r="Q35" t="str">
            <v/>
          </cell>
          <cell r="R35" t="str">
            <v/>
          </cell>
          <cell r="S35">
            <v>75.310126582278471</v>
          </cell>
          <cell r="T35">
            <v>7.9699367088607591</v>
          </cell>
          <cell r="U35">
            <v>28.027681660899653</v>
          </cell>
          <cell r="V35">
            <v>0.98615916955017291</v>
          </cell>
          <cell r="W35">
            <v>0</v>
          </cell>
          <cell r="Y35" t="str">
            <v/>
          </cell>
          <cell r="Z35" t="str">
            <v/>
          </cell>
          <cell r="AA35">
            <v>112.29390412158907</v>
          </cell>
          <cell r="AB35" t="str">
            <v/>
          </cell>
          <cell r="AC35" t="str">
            <v/>
          </cell>
          <cell r="AD35" t="str">
            <v/>
          </cell>
          <cell r="AE35" t="str">
            <v/>
          </cell>
          <cell r="AF35" t="str">
            <v/>
          </cell>
          <cell r="AG35" t="str">
            <v/>
          </cell>
          <cell r="AH35">
            <v>0</v>
          </cell>
          <cell r="AI35">
            <v>112.29390412158907</v>
          </cell>
        </row>
        <row r="36">
          <cell r="C36" t="str">
            <v>cellnet one-phone</v>
          </cell>
          <cell r="D36" t="str">
            <v>Cellnet One Phone</v>
          </cell>
          <cell r="E36" t="str">
            <v/>
          </cell>
          <cell r="G36" t="str">
            <v/>
          </cell>
          <cell r="H36" t="str">
            <v/>
          </cell>
          <cell r="I36" t="str">
            <v/>
          </cell>
          <cell r="J36" t="str">
            <v/>
          </cell>
          <cell r="K36" t="str">
            <v/>
          </cell>
          <cell r="L36">
            <v>2.9411764705882355</v>
          </cell>
          <cell r="M36">
            <v>10.308600000000002</v>
          </cell>
          <cell r="N36">
            <v>10.000000000000002</v>
          </cell>
          <cell r="O36" t="str">
            <v>!!!!!</v>
          </cell>
          <cell r="P36">
            <v>23.249776470588237</v>
          </cell>
          <cell r="Q36" t="str">
            <v/>
          </cell>
          <cell r="R36" t="str">
            <v/>
          </cell>
          <cell r="S36" t="str">
            <v/>
          </cell>
          <cell r="T36" t="str">
            <v/>
          </cell>
          <cell r="U36" t="str">
            <v/>
          </cell>
          <cell r="V36" t="str">
            <v/>
          </cell>
          <cell r="W36">
            <v>0</v>
          </cell>
          <cell r="Y36" t="str">
            <v/>
          </cell>
          <cell r="Z36" t="str">
            <v/>
          </cell>
          <cell r="AA36">
            <v>0</v>
          </cell>
          <cell r="AB36">
            <v>1.9595882352941181</v>
          </cell>
          <cell r="AC36">
            <v>0</v>
          </cell>
          <cell r="AD36">
            <v>0.88235294117647067</v>
          </cell>
          <cell r="AE36">
            <v>6.3529411764705888</v>
          </cell>
          <cell r="AF36">
            <v>1.1764705882352942</v>
          </cell>
          <cell r="AG36">
            <v>5.882352941176471</v>
          </cell>
          <cell r="AH36">
            <v>16.253705882352943</v>
          </cell>
          <cell r="AI36">
            <v>39.503482352941177</v>
          </cell>
        </row>
        <row r="37">
          <cell r="C37" t="str">
            <v>bt spree</v>
          </cell>
          <cell r="D37" t="str">
            <v>BT Spree / Talk 21 / Change Jobs</v>
          </cell>
          <cell r="E37" t="str">
            <v/>
          </cell>
          <cell r="G37" t="str">
            <v/>
          </cell>
          <cell r="H37" t="str">
            <v/>
          </cell>
          <cell r="I37" t="str">
            <v/>
          </cell>
          <cell r="J37" t="str">
            <v/>
          </cell>
          <cell r="K37" t="str">
            <v/>
          </cell>
          <cell r="L37">
            <v>2.9411764705882355</v>
          </cell>
          <cell r="M37">
            <v>10.308600000000002</v>
          </cell>
          <cell r="N37">
            <v>10.000000000000002</v>
          </cell>
          <cell r="O37" t="str">
            <v>!!!!!</v>
          </cell>
          <cell r="P37">
            <v>23.249776470588237</v>
          </cell>
          <cell r="Q37" t="str">
            <v/>
          </cell>
          <cell r="R37" t="str">
            <v/>
          </cell>
          <cell r="S37" t="str">
            <v/>
          </cell>
          <cell r="T37" t="str">
            <v/>
          </cell>
          <cell r="U37" t="str">
            <v/>
          </cell>
          <cell r="V37" t="str">
            <v/>
          </cell>
          <cell r="W37">
            <v>0</v>
          </cell>
          <cell r="Y37" t="str">
            <v/>
          </cell>
          <cell r="Z37" t="str">
            <v/>
          </cell>
          <cell r="AA37">
            <v>0</v>
          </cell>
          <cell r="AB37">
            <v>1.9595882352941181</v>
          </cell>
          <cell r="AC37">
            <v>0</v>
          </cell>
          <cell r="AD37">
            <v>0.88235294117647067</v>
          </cell>
          <cell r="AE37">
            <v>6.3529411764705888</v>
          </cell>
          <cell r="AF37">
            <v>1.1764705882352942</v>
          </cell>
          <cell r="AG37">
            <v>5.882352941176471</v>
          </cell>
          <cell r="AH37">
            <v>16.253705882352943</v>
          </cell>
          <cell r="AI37">
            <v>39.503482352941177</v>
          </cell>
        </row>
        <row r="38">
          <cell r="C38" t="str">
            <v>store centre</v>
          </cell>
          <cell r="D38" t="str">
            <v>Store Centre</v>
          </cell>
          <cell r="E38" t="str">
            <v/>
          </cell>
          <cell r="G38" t="str">
            <v/>
          </cell>
          <cell r="H38" t="str">
            <v/>
          </cell>
          <cell r="I38" t="str">
            <v/>
          </cell>
          <cell r="J38" t="str">
            <v/>
          </cell>
          <cell r="K38" t="str">
            <v/>
          </cell>
          <cell r="L38">
            <v>2.9411764705882355</v>
          </cell>
          <cell r="M38">
            <v>10.308600000000002</v>
          </cell>
          <cell r="N38">
            <v>10.000000000000002</v>
          </cell>
          <cell r="O38" t="str">
            <v>!!!!!</v>
          </cell>
          <cell r="P38">
            <v>23.249776470588237</v>
          </cell>
          <cell r="Q38" t="str">
            <v/>
          </cell>
          <cell r="R38" t="str">
            <v/>
          </cell>
          <cell r="S38" t="str">
            <v/>
          </cell>
          <cell r="T38" t="str">
            <v/>
          </cell>
          <cell r="U38" t="str">
            <v/>
          </cell>
          <cell r="V38" t="str">
            <v/>
          </cell>
          <cell r="W38">
            <v>0</v>
          </cell>
          <cell r="Y38" t="str">
            <v/>
          </cell>
          <cell r="Z38" t="str">
            <v/>
          </cell>
          <cell r="AA38">
            <v>0</v>
          </cell>
          <cell r="AB38">
            <v>1.9595882352941181</v>
          </cell>
          <cell r="AC38">
            <v>0</v>
          </cell>
          <cell r="AD38">
            <v>0.88235294117647067</v>
          </cell>
          <cell r="AE38">
            <v>6.3529411764705888</v>
          </cell>
          <cell r="AF38">
            <v>1.1764705882352942</v>
          </cell>
          <cell r="AG38">
            <v>5.882352941176471</v>
          </cell>
          <cell r="AH38">
            <v>16.253705882352943</v>
          </cell>
          <cell r="AI38">
            <v>39.503482352941177</v>
          </cell>
        </row>
        <row r="39">
          <cell r="C39" t="str">
            <v>trustwise</v>
          </cell>
          <cell r="D39" t="str">
            <v>BT Trust Wise</v>
          </cell>
          <cell r="E39" t="str">
            <v/>
          </cell>
          <cell r="G39" t="str">
            <v/>
          </cell>
          <cell r="H39" t="str">
            <v/>
          </cell>
          <cell r="I39" t="str">
            <v/>
          </cell>
          <cell r="J39" t="str">
            <v/>
          </cell>
          <cell r="K39" t="str">
            <v/>
          </cell>
          <cell r="L39">
            <v>2.9411764705882355</v>
          </cell>
          <cell r="M39">
            <v>10.308600000000002</v>
          </cell>
          <cell r="N39">
            <v>10.000000000000002</v>
          </cell>
          <cell r="O39" t="str">
            <v>!!!!!</v>
          </cell>
          <cell r="P39">
            <v>23.249776470588237</v>
          </cell>
          <cell r="Q39" t="str">
            <v/>
          </cell>
          <cell r="R39" t="str">
            <v/>
          </cell>
          <cell r="S39" t="str">
            <v/>
          </cell>
          <cell r="T39" t="str">
            <v/>
          </cell>
          <cell r="U39" t="str">
            <v/>
          </cell>
          <cell r="V39" t="str">
            <v/>
          </cell>
          <cell r="W39">
            <v>0</v>
          </cell>
          <cell r="Y39" t="str">
            <v/>
          </cell>
          <cell r="Z39" t="str">
            <v/>
          </cell>
          <cell r="AA39">
            <v>0</v>
          </cell>
          <cell r="AB39">
            <v>1.9595882352941181</v>
          </cell>
          <cell r="AC39">
            <v>0</v>
          </cell>
          <cell r="AD39">
            <v>0.88235294117647067</v>
          </cell>
          <cell r="AE39">
            <v>6.3529411764705888</v>
          </cell>
          <cell r="AF39">
            <v>1.1764705882352942</v>
          </cell>
          <cell r="AG39">
            <v>5.882352941176471</v>
          </cell>
          <cell r="AH39">
            <v>16.253705882352943</v>
          </cell>
          <cell r="AI39">
            <v>39.503482352941177</v>
          </cell>
        </row>
      </sheetData>
      <sheetData sheetId="2" refreshError="1">
        <row r="5">
          <cell r="C5" t="str">
            <v>acquis</v>
          </cell>
          <cell r="D5" t="str">
            <v>Acquisition</v>
          </cell>
          <cell r="E5" t="str">
            <v/>
          </cell>
          <cell r="G5" t="str">
            <v/>
          </cell>
          <cell r="H5">
            <v>0</v>
          </cell>
          <cell r="I5" t="str">
            <v/>
          </cell>
          <cell r="J5" t="str">
            <v/>
          </cell>
          <cell r="K5">
            <v>0</v>
          </cell>
          <cell r="L5" t="str">
            <v/>
          </cell>
          <cell r="N5">
            <v>0</v>
          </cell>
          <cell r="O5" t="str">
            <v/>
          </cell>
          <cell r="P5">
            <v>0</v>
          </cell>
          <cell r="Q5" t="str">
            <v/>
          </cell>
          <cell r="R5" t="str">
            <v/>
          </cell>
          <cell r="S5" t="str">
            <v/>
          </cell>
          <cell r="T5" t="str">
            <v/>
          </cell>
          <cell r="U5" t="str">
            <v/>
          </cell>
          <cell r="V5" t="str">
            <v/>
          </cell>
          <cell r="W5" t="str">
            <v/>
          </cell>
          <cell r="X5" t="str">
            <v/>
          </cell>
          <cell r="Z5" t="str">
            <v/>
          </cell>
          <cell r="AA5" t="str">
            <v/>
          </cell>
          <cell r="AB5">
            <v>0</v>
          </cell>
          <cell r="AC5">
            <v>0</v>
          </cell>
          <cell r="AD5">
            <v>0</v>
          </cell>
          <cell r="AE5">
            <v>0</v>
          </cell>
          <cell r="AF5">
            <v>0</v>
          </cell>
          <cell r="AJ5">
            <v>0</v>
          </cell>
          <cell r="AK5">
            <v>0</v>
          </cell>
        </row>
        <row r="6">
          <cell r="C6" t="str">
            <v>2nd line bus</v>
          </cell>
          <cell r="D6" t="str">
            <v>2nd Line Bus</v>
          </cell>
          <cell r="E6">
            <v>0</v>
          </cell>
          <cell r="G6">
            <v>0</v>
          </cell>
          <cell r="H6">
            <v>0</v>
          </cell>
          <cell r="I6" t="str">
            <v/>
          </cell>
          <cell r="J6" t="str">
            <v/>
          </cell>
          <cell r="K6">
            <v>0</v>
          </cell>
          <cell r="L6">
            <v>1.911764705882353</v>
          </cell>
          <cell r="N6">
            <v>1.4705882352941178</v>
          </cell>
          <cell r="O6" t="str">
            <v/>
          </cell>
          <cell r="P6">
            <v>3.382352941176471</v>
          </cell>
          <cell r="Q6" t="str">
            <v/>
          </cell>
          <cell r="R6" t="str">
            <v/>
          </cell>
          <cell r="S6" t="str">
            <v/>
          </cell>
          <cell r="T6" t="str">
            <v/>
          </cell>
          <cell r="U6">
            <v>33.355000000000004</v>
          </cell>
          <cell r="V6" t="str">
            <v/>
          </cell>
          <cell r="W6" t="str">
            <v/>
          </cell>
          <cell r="X6" t="str">
            <v/>
          </cell>
          <cell r="Z6" t="str">
            <v/>
          </cell>
          <cell r="AA6" t="str">
            <v/>
          </cell>
          <cell r="AB6">
            <v>33.355000000000004</v>
          </cell>
          <cell r="AC6">
            <v>0.44117647058823534</v>
          </cell>
          <cell r="AD6">
            <v>0.73529411764705888</v>
          </cell>
          <cell r="AE6">
            <v>0.44117647058823534</v>
          </cell>
          <cell r="AF6">
            <v>4.7941176470588243</v>
          </cell>
          <cell r="AG6">
            <v>0.73529411764705888</v>
          </cell>
          <cell r="AH6">
            <v>2.9411764705882355</v>
          </cell>
          <cell r="AJ6">
            <v>10.088235294117649</v>
          </cell>
          <cell r="AK6">
            <v>46.82558823529412</v>
          </cell>
        </row>
        <row r="7">
          <cell r="C7" t="str">
            <v>2nd line res</v>
          </cell>
          <cell r="D7" t="str">
            <v>2nd Line Res</v>
          </cell>
          <cell r="E7">
            <v>0</v>
          </cell>
          <cell r="G7">
            <v>0</v>
          </cell>
          <cell r="H7">
            <v>0</v>
          </cell>
          <cell r="I7" t="str">
            <v/>
          </cell>
          <cell r="J7" t="str">
            <v/>
          </cell>
          <cell r="K7">
            <v>0</v>
          </cell>
          <cell r="L7">
            <v>1.911764705882353</v>
          </cell>
          <cell r="N7">
            <v>1.4705882352941178</v>
          </cell>
          <cell r="O7" t="str">
            <v/>
          </cell>
          <cell r="P7">
            <v>3.382352941176471</v>
          </cell>
          <cell r="Q7" t="str">
            <v/>
          </cell>
          <cell r="R7" t="str">
            <v/>
          </cell>
          <cell r="S7">
            <v>42.884999999999998</v>
          </cell>
          <cell r="T7" t="str">
            <v/>
          </cell>
          <cell r="U7" t="str">
            <v/>
          </cell>
          <cell r="V7" t="str">
            <v/>
          </cell>
          <cell r="W7" t="str">
            <v/>
          </cell>
          <cell r="X7" t="str">
            <v/>
          </cell>
          <cell r="Z7" t="str">
            <v/>
          </cell>
          <cell r="AA7" t="str">
            <v/>
          </cell>
          <cell r="AB7">
            <v>42.884999999999998</v>
          </cell>
          <cell r="AC7">
            <v>0.44117647058823534</v>
          </cell>
          <cell r="AD7">
            <v>0.73529411764705888</v>
          </cell>
          <cell r="AE7">
            <v>0.44117647058823534</v>
          </cell>
          <cell r="AF7">
            <v>4.7941176470588243</v>
          </cell>
          <cell r="AG7">
            <v>0.73529411764705888</v>
          </cell>
          <cell r="AH7">
            <v>2.9411764705882355</v>
          </cell>
          <cell r="AJ7">
            <v>10.088235294117649</v>
          </cell>
          <cell r="AK7">
            <v>56.355588235294121</v>
          </cell>
        </row>
        <row r="8">
          <cell r="C8" t="str">
            <v>btclick</v>
          </cell>
          <cell r="D8" t="str">
            <v>BTClick (free)</v>
          </cell>
          <cell r="E8" t="str">
            <v/>
          </cell>
          <cell r="G8" t="str">
            <v/>
          </cell>
          <cell r="H8" t="str">
            <v/>
          </cell>
          <cell r="I8" t="str">
            <v/>
          </cell>
          <cell r="J8" t="str">
            <v/>
          </cell>
          <cell r="K8" t="str">
            <v/>
          </cell>
          <cell r="L8">
            <v>3.8235294117647061</v>
          </cell>
          <cell r="N8">
            <v>2.9411764705882355</v>
          </cell>
          <cell r="O8" t="str">
            <v/>
          </cell>
          <cell r="P8">
            <v>6.764705882352942</v>
          </cell>
          <cell r="Q8" t="str">
            <v/>
          </cell>
          <cell r="R8" t="str">
            <v/>
          </cell>
          <cell r="S8">
            <v>21.442499999999999</v>
          </cell>
          <cell r="T8" t="str">
            <v/>
          </cell>
          <cell r="U8">
            <v>8.338750000000001</v>
          </cell>
          <cell r="V8" t="str">
            <v/>
          </cell>
          <cell r="W8" t="str">
            <v/>
          </cell>
          <cell r="X8" t="str">
            <v/>
          </cell>
          <cell r="Z8" t="str">
            <v/>
          </cell>
          <cell r="AA8" t="str">
            <v/>
          </cell>
          <cell r="AB8">
            <v>29.78125</v>
          </cell>
          <cell r="AC8">
            <v>0.88235294117647067</v>
          </cell>
          <cell r="AD8">
            <v>1.4705882352941178</v>
          </cell>
          <cell r="AE8">
            <v>0.88235294117647067</v>
          </cell>
          <cell r="AF8">
            <v>9.5882352941176485</v>
          </cell>
          <cell r="AG8">
            <v>1.4705882352941178</v>
          </cell>
          <cell r="AH8">
            <v>5.882352941176471</v>
          </cell>
          <cell r="AJ8">
            <v>20.176470588235297</v>
          </cell>
          <cell r="AK8">
            <v>56.722426470588239</v>
          </cell>
        </row>
        <row r="9">
          <cell r="C9" t="str">
            <v>CM/PSTN/mob</v>
          </cell>
          <cell r="D9" t="str">
            <v>Call Minder &amp; PSTN &amp; Mobile (Unified Messaging)</v>
          </cell>
          <cell r="E9" t="str">
            <v/>
          </cell>
          <cell r="G9" t="str">
            <v/>
          </cell>
          <cell r="H9" t="str">
            <v/>
          </cell>
          <cell r="I9" t="str">
            <v/>
          </cell>
          <cell r="J9" t="str">
            <v/>
          </cell>
          <cell r="K9" t="str">
            <v/>
          </cell>
          <cell r="L9">
            <v>3.8235294117647061</v>
          </cell>
          <cell r="N9">
            <v>2.9411764705882355</v>
          </cell>
          <cell r="O9" t="str">
            <v/>
          </cell>
          <cell r="P9">
            <v>6.764705882352942</v>
          </cell>
          <cell r="Q9" t="str">
            <v/>
          </cell>
          <cell r="R9" t="str">
            <v/>
          </cell>
          <cell r="S9">
            <v>21.442499999999999</v>
          </cell>
          <cell r="T9">
            <v>14.19</v>
          </cell>
          <cell r="U9">
            <v>8.338750000000001</v>
          </cell>
          <cell r="V9">
            <v>1.9349999999999998</v>
          </cell>
          <cell r="W9" t="str">
            <v/>
          </cell>
          <cell r="X9">
            <v>34.25</v>
          </cell>
          <cell r="Z9" t="str">
            <v/>
          </cell>
          <cell r="AA9" t="str">
            <v/>
          </cell>
          <cell r="AB9">
            <v>80.15625</v>
          </cell>
          <cell r="AC9">
            <v>0.88235294117647067</v>
          </cell>
          <cell r="AD9">
            <v>1.4705882352941178</v>
          </cell>
          <cell r="AE9">
            <v>0.88235294117647067</v>
          </cell>
          <cell r="AF9">
            <v>9.5882352941176485</v>
          </cell>
          <cell r="AG9">
            <v>1.4705882352941178</v>
          </cell>
          <cell r="AH9">
            <v>5.882352941176471</v>
          </cell>
          <cell r="AJ9">
            <v>20.176470588235297</v>
          </cell>
          <cell r="AK9">
            <v>107.09742647058823</v>
          </cell>
        </row>
        <row r="10">
          <cell r="C10" t="str">
            <v>digicam</v>
          </cell>
          <cell r="D10" t="str">
            <v>Digital Camera</v>
          </cell>
          <cell r="E10" t="str">
            <v/>
          </cell>
          <cell r="G10" t="str">
            <v/>
          </cell>
          <cell r="H10" t="str">
            <v/>
          </cell>
          <cell r="I10" t="str">
            <v/>
          </cell>
          <cell r="J10" t="str">
            <v/>
          </cell>
          <cell r="K10" t="str">
            <v/>
          </cell>
          <cell r="L10">
            <v>3.8235294117647061</v>
          </cell>
          <cell r="N10">
            <v>2.9411764705882355</v>
          </cell>
          <cell r="O10" t="str">
            <v/>
          </cell>
          <cell r="P10">
            <v>6.764705882352942</v>
          </cell>
          <cell r="Q10" t="str">
            <v/>
          </cell>
          <cell r="R10" t="str">
            <v/>
          </cell>
          <cell r="S10" t="str">
            <v/>
          </cell>
          <cell r="T10">
            <v>14.19</v>
          </cell>
          <cell r="U10" t="str">
            <v/>
          </cell>
          <cell r="V10">
            <v>1.9349999999999998</v>
          </cell>
          <cell r="W10" t="str">
            <v/>
          </cell>
          <cell r="X10" t="str">
            <v/>
          </cell>
          <cell r="Z10" t="str">
            <v/>
          </cell>
          <cell r="AA10" t="str">
            <v/>
          </cell>
          <cell r="AB10">
            <v>16.125</v>
          </cell>
          <cell r="AC10">
            <v>0.88235294117647067</v>
          </cell>
          <cell r="AD10">
            <v>1.4705882352941178</v>
          </cell>
          <cell r="AE10">
            <v>0.88235294117647067</v>
          </cell>
          <cell r="AF10">
            <v>9.5882352941176485</v>
          </cell>
          <cell r="AG10">
            <v>1.4705882352941178</v>
          </cell>
          <cell r="AH10">
            <v>5.882352941176471</v>
          </cell>
          <cell r="AJ10">
            <v>20.176470588235297</v>
          </cell>
          <cell r="AK10">
            <v>43.066176470588239</v>
          </cell>
        </row>
        <row r="11">
          <cell r="C11" t="str">
            <v>enhanced 1471</v>
          </cell>
          <cell r="D11" t="str">
            <v>Enhanced Caller Return</v>
          </cell>
          <cell r="E11" t="str">
            <v/>
          </cell>
          <cell r="G11" t="str">
            <v/>
          </cell>
          <cell r="H11" t="str">
            <v/>
          </cell>
          <cell r="I11" t="str">
            <v/>
          </cell>
          <cell r="J11" t="str">
            <v/>
          </cell>
          <cell r="K11" t="str">
            <v/>
          </cell>
          <cell r="L11" t="str">
            <v/>
          </cell>
          <cell r="O11" t="str">
            <v/>
          </cell>
          <cell r="P11">
            <v>0</v>
          </cell>
          <cell r="Q11" t="str">
            <v/>
          </cell>
          <cell r="R11" t="str">
            <v/>
          </cell>
          <cell r="S11" t="str">
            <v/>
          </cell>
          <cell r="T11" t="str">
            <v/>
          </cell>
          <cell r="U11" t="str">
            <v/>
          </cell>
          <cell r="V11" t="str">
            <v/>
          </cell>
          <cell r="W11" t="str">
            <v/>
          </cell>
          <cell r="X11" t="str">
            <v/>
          </cell>
          <cell r="Z11" t="str">
            <v/>
          </cell>
          <cell r="AA11" t="str">
            <v/>
          </cell>
          <cell r="AB11">
            <v>0</v>
          </cell>
          <cell r="AG11">
            <v>0</v>
          </cell>
          <cell r="AJ11">
            <v>0</v>
          </cell>
          <cell r="AK11">
            <v>0</v>
          </cell>
        </row>
        <row r="12">
          <cell r="C12" t="str">
            <v>flexinumber</v>
          </cell>
          <cell r="D12" t="str">
            <v>Flexinumber Classic</v>
          </cell>
          <cell r="E12" t="str">
            <v/>
          </cell>
          <cell r="G12" t="str">
            <v/>
          </cell>
          <cell r="H12" t="str">
            <v/>
          </cell>
          <cell r="I12" t="str">
            <v/>
          </cell>
          <cell r="J12" t="str">
            <v/>
          </cell>
          <cell r="K12" t="str">
            <v/>
          </cell>
          <cell r="L12">
            <v>3.8235294117647061</v>
          </cell>
          <cell r="N12">
            <v>2.9411764705882355</v>
          </cell>
          <cell r="O12" t="str">
            <v/>
          </cell>
          <cell r="P12">
            <v>6.764705882352942</v>
          </cell>
          <cell r="Q12" t="str">
            <v/>
          </cell>
          <cell r="R12" t="str">
            <v/>
          </cell>
          <cell r="S12">
            <v>42.884999999999998</v>
          </cell>
          <cell r="T12">
            <v>14.19</v>
          </cell>
          <cell r="U12">
            <v>16.677500000000002</v>
          </cell>
          <cell r="V12">
            <v>1.9349999999999998</v>
          </cell>
          <cell r="W12" t="str">
            <v/>
          </cell>
          <cell r="X12">
            <v>34.25</v>
          </cell>
          <cell r="Z12" t="str">
            <v/>
          </cell>
          <cell r="AA12" t="str">
            <v/>
          </cell>
          <cell r="AB12">
            <v>109.9375</v>
          </cell>
          <cell r="AC12">
            <v>0.88235294117647067</v>
          </cell>
          <cell r="AD12">
            <v>1.4705882352941178</v>
          </cell>
          <cell r="AE12">
            <v>0.88235294117647067</v>
          </cell>
          <cell r="AF12">
            <v>9.5882352941176485</v>
          </cell>
          <cell r="AG12">
            <v>1.4705882352941178</v>
          </cell>
          <cell r="AH12">
            <v>5.882352941176471</v>
          </cell>
          <cell r="AJ12">
            <v>20.176470588235297</v>
          </cell>
          <cell r="AK12">
            <v>136.87867647058823</v>
          </cell>
        </row>
        <row r="13">
          <cell r="C13" t="str">
            <v>btaccess</v>
          </cell>
          <cell r="D13" t="str">
            <v>BtAccess</v>
          </cell>
          <cell r="E13" t="str">
            <v/>
          </cell>
          <cell r="G13" t="str">
            <v/>
          </cell>
          <cell r="H13" t="str">
            <v/>
          </cell>
          <cell r="I13" t="str">
            <v/>
          </cell>
          <cell r="J13" t="str">
            <v/>
          </cell>
          <cell r="K13" t="str">
            <v/>
          </cell>
          <cell r="L13">
            <v>3.8235294117647061</v>
          </cell>
          <cell r="N13">
            <v>2.9411764705882355</v>
          </cell>
          <cell r="O13" t="str">
            <v/>
          </cell>
          <cell r="P13">
            <v>6.764705882352942</v>
          </cell>
          <cell r="Q13" t="str">
            <v/>
          </cell>
          <cell r="R13" t="str">
            <v/>
          </cell>
          <cell r="S13" t="str">
            <v/>
          </cell>
          <cell r="T13">
            <v>28.38</v>
          </cell>
          <cell r="U13" t="str">
            <v/>
          </cell>
          <cell r="V13">
            <v>7.7399999999999993</v>
          </cell>
          <cell r="W13">
            <v>18</v>
          </cell>
          <cell r="X13" t="str">
            <v/>
          </cell>
          <cell r="Z13" t="str">
            <v/>
          </cell>
          <cell r="AA13" t="str">
            <v/>
          </cell>
          <cell r="AB13">
            <v>54.12</v>
          </cell>
          <cell r="AC13">
            <v>0.88235294117647067</v>
          </cell>
          <cell r="AD13">
            <v>1.4705882352941178</v>
          </cell>
          <cell r="AE13">
            <v>0.88235294117647067</v>
          </cell>
          <cell r="AF13">
            <v>9.5882352941176485</v>
          </cell>
          <cell r="AG13">
            <v>1.4705882352941178</v>
          </cell>
          <cell r="AH13">
            <v>5.882352941176471</v>
          </cell>
          <cell r="AJ13">
            <v>20.176470588235297</v>
          </cell>
          <cell r="AK13">
            <v>81.061176470588236</v>
          </cell>
        </row>
        <row r="14">
          <cell r="C14" t="str">
            <v>highway bus</v>
          </cell>
          <cell r="D14" t="str">
            <v>Highway Business</v>
          </cell>
          <cell r="E14">
            <v>0</v>
          </cell>
          <cell r="G14">
            <v>0</v>
          </cell>
          <cell r="H14">
            <v>0</v>
          </cell>
          <cell r="I14" t="str">
            <v/>
          </cell>
          <cell r="J14" t="str">
            <v/>
          </cell>
          <cell r="K14">
            <v>0</v>
          </cell>
          <cell r="L14">
            <v>1.911764705882353</v>
          </cell>
          <cell r="N14">
            <v>1.4705882352941178</v>
          </cell>
          <cell r="O14" t="str">
            <v/>
          </cell>
          <cell r="P14">
            <v>3.382352941176471</v>
          </cell>
          <cell r="Q14" t="str">
            <v/>
          </cell>
          <cell r="R14" t="str">
            <v/>
          </cell>
          <cell r="S14" t="str">
            <v/>
          </cell>
          <cell r="T14" t="str">
            <v/>
          </cell>
          <cell r="U14">
            <v>33.355000000000004</v>
          </cell>
          <cell r="V14">
            <v>7.7399999999999993</v>
          </cell>
          <cell r="W14" t="str">
            <v/>
          </cell>
          <cell r="X14" t="str">
            <v/>
          </cell>
          <cell r="Z14" t="str">
            <v/>
          </cell>
          <cell r="AA14" t="str">
            <v/>
          </cell>
          <cell r="AB14">
            <v>41.095000000000006</v>
          </cell>
          <cell r="AC14">
            <v>0.44117647058823534</v>
          </cell>
          <cell r="AD14">
            <v>0.73529411764705888</v>
          </cell>
          <cell r="AE14">
            <v>0.44117647058823534</v>
          </cell>
          <cell r="AF14">
            <v>4.7941176470588243</v>
          </cell>
          <cell r="AG14">
            <v>0.73529411764705888</v>
          </cell>
          <cell r="AH14">
            <v>2.9411764705882355</v>
          </cell>
          <cell r="AJ14">
            <v>10.088235294117649</v>
          </cell>
          <cell r="AK14">
            <v>54.565588235294129</v>
          </cell>
        </row>
        <row r="15">
          <cell r="C15" t="str">
            <v>highway res</v>
          </cell>
          <cell r="D15" t="str">
            <v>Highway Home (Res)</v>
          </cell>
          <cell r="E15">
            <v>0</v>
          </cell>
          <cell r="G15">
            <v>0</v>
          </cell>
          <cell r="H15">
            <v>0</v>
          </cell>
          <cell r="I15" t="str">
            <v/>
          </cell>
          <cell r="J15" t="str">
            <v/>
          </cell>
          <cell r="K15">
            <v>0</v>
          </cell>
          <cell r="L15">
            <v>1.911764705882353</v>
          </cell>
          <cell r="N15">
            <v>1.4705882352941178</v>
          </cell>
          <cell r="O15" t="str">
            <v/>
          </cell>
          <cell r="P15">
            <v>3.382352941176471</v>
          </cell>
          <cell r="Q15" t="str">
            <v/>
          </cell>
          <cell r="R15" t="str">
            <v/>
          </cell>
          <cell r="S15">
            <v>42.884999999999998</v>
          </cell>
          <cell r="T15">
            <v>28.38</v>
          </cell>
          <cell r="U15" t="str">
            <v/>
          </cell>
          <cell r="V15" t="str">
            <v/>
          </cell>
          <cell r="W15" t="str">
            <v/>
          </cell>
          <cell r="X15" t="str">
            <v/>
          </cell>
          <cell r="Z15" t="str">
            <v/>
          </cell>
          <cell r="AA15" t="str">
            <v/>
          </cell>
          <cell r="AB15">
            <v>71.265000000000001</v>
          </cell>
          <cell r="AC15">
            <v>0.44117647058823534</v>
          </cell>
          <cell r="AD15">
            <v>0.73529411764705888</v>
          </cell>
          <cell r="AE15">
            <v>0.44117647058823534</v>
          </cell>
          <cell r="AF15">
            <v>4.7941176470588243</v>
          </cell>
          <cell r="AG15">
            <v>0.73529411764705888</v>
          </cell>
          <cell r="AH15">
            <v>2.9411764705882355</v>
          </cell>
          <cell r="AJ15">
            <v>10.088235294117649</v>
          </cell>
          <cell r="AK15">
            <v>84.735588235294131</v>
          </cell>
        </row>
        <row r="16">
          <cell r="C16" t="str">
            <v>internet pp bus</v>
          </cell>
          <cell r="D16" t="str">
            <v>Internet Price Points (bus)</v>
          </cell>
          <cell r="E16" t="str">
            <v/>
          </cell>
          <cell r="G16" t="str">
            <v/>
          </cell>
          <cell r="H16" t="str">
            <v/>
          </cell>
          <cell r="I16" t="str">
            <v/>
          </cell>
          <cell r="J16" t="str">
            <v/>
          </cell>
          <cell r="K16" t="str">
            <v/>
          </cell>
          <cell r="L16">
            <v>1.911764705882353</v>
          </cell>
          <cell r="N16">
            <v>1.4705882352941178</v>
          </cell>
          <cell r="O16" t="str">
            <v/>
          </cell>
          <cell r="P16">
            <v>3.382352941176471</v>
          </cell>
          <cell r="Q16" t="str">
            <v/>
          </cell>
          <cell r="R16">
            <v>124.875</v>
          </cell>
          <cell r="S16" t="str">
            <v/>
          </cell>
          <cell r="T16" t="str">
            <v/>
          </cell>
          <cell r="U16">
            <v>33.355000000000004</v>
          </cell>
          <cell r="V16">
            <v>3.8699999999999997</v>
          </cell>
          <cell r="W16" t="str">
            <v/>
          </cell>
          <cell r="X16" t="str">
            <v/>
          </cell>
          <cell r="Z16" t="str">
            <v/>
          </cell>
          <cell r="AA16" t="str">
            <v/>
          </cell>
          <cell r="AB16">
            <v>162.10000000000002</v>
          </cell>
          <cell r="AC16">
            <v>0.44117647058823534</v>
          </cell>
          <cell r="AD16">
            <v>0.73529411764705888</v>
          </cell>
          <cell r="AE16">
            <v>0.44117647058823534</v>
          </cell>
          <cell r="AF16">
            <v>4.7941176470588243</v>
          </cell>
          <cell r="AG16">
            <v>0.73529411764705888</v>
          </cell>
          <cell r="AH16">
            <v>2.9411764705882355</v>
          </cell>
          <cell r="AJ16">
            <v>10.088235294117649</v>
          </cell>
          <cell r="AK16">
            <v>175.57058823529414</v>
          </cell>
        </row>
        <row r="17">
          <cell r="C17" t="str">
            <v>internet pp res</v>
          </cell>
          <cell r="D17" t="str">
            <v>Internet Price Points (res)</v>
          </cell>
          <cell r="E17" t="str">
            <v/>
          </cell>
          <cell r="G17" t="str">
            <v/>
          </cell>
          <cell r="H17" t="str">
            <v/>
          </cell>
          <cell r="I17" t="str">
            <v/>
          </cell>
          <cell r="J17" t="str">
            <v/>
          </cell>
          <cell r="K17" t="str">
            <v/>
          </cell>
          <cell r="L17">
            <v>1.911764705882353</v>
          </cell>
          <cell r="N17">
            <v>1.4705882352941178</v>
          </cell>
          <cell r="O17" t="str">
            <v/>
          </cell>
          <cell r="P17">
            <v>3.382352941176471</v>
          </cell>
          <cell r="Q17" t="str">
            <v/>
          </cell>
          <cell r="R17" t="str">
            <v/>
          </cell>
          <cell r="S17">
            <v>85.77</v>
          </cell>
          <cell r="T17">
            <v>28.38</v>
          </cell>
          <cell r="U17" t="str">
            <v/>
          </cell>
          <cell r="V17" t="str">
            <v/>
          </cell>
          <cell r="W17" t="str">
            <v/>
          </cell>
          <cell r="X17" t="str">
            <v/>
          </cell>
          <cell r="Z17" t="str">
            <v/>
          </cell>
          <cell r="AA17" t="str">
            <v/>
          </cell>
          <cell r="AB17">
            <v>114.14999999999999</v>
          </cell>
          <cell r="AC17">
            <v>0.44117647058823534</v>
          </cell>
          <cell r="AD17">
            <v>0.73529411764705888</v>
          </cell>
          <cell r="AE17">
            <v>0.44117647058823534</v>
          </cell>
          <cell r="AF17">
            <v>4.7941176470588243</v>
          </cell>
          <cell r="AG17">
            <v>0.73529411764705888</v>
          </cell>
          <cell r="AH17">
            <v>2.9411764705882355</v>
          </cell>
          <cell r="AJ17">
            <v>10.088235294117649</v>
          </cell>
          <cell r="AK17">
            <v>127.62058823529412</v>
          </cell>
        </row>
        <row r="18">
          <cell r="C18" t="str">
            <v>fax</v>
          </cell>
          <cell r="D18" t="str">
            <v>Fax Machine</v>
          </cell>
          <cell r="E18" t="str">
            <v/>
          </cell>
          <cell r="G18" t="str">
            <v/>
          </cell>
          <cell r="H18" t="str">
            <v/>
          </cell>
          <cell r="I18" t="str">
            <v/>
          </cell>
          <cell r="J18" t="str">
            <v/>
          </cell>
          <cell r="K18" t="str">
            <v/>
          </cell>
          <cell r="L18" t="str">
            <v/>
          </cell>
          <cell r="O18" t="str">
            <v/>
          </cell>
          <cell r="P18">
            <v>0</v>
          </cell>
          <cell r="Q18" t="str">
            <v/>
          </cell>
          <cell r="R18" t="str">
            <v/>
          </cell>
          <cell r="S18" t="str">
            <v/>
          </cell>
          <cell r="T18" t="str">
            <v/>
          </cell>
          <cell r="U18" t="str">
            <v/>
          </cell>
          <cell r="V18" t="str">
            <v/>
          </cell>
          <cell r="W18" t="str">
            <v/>
          </cell>
          <cell r="X18" t="str">
            <v/>
          </cell>
          <cell r="Z18" t="str">
            <v/>
          </cell>
          <cell r="AA18" t="str">
            <v/>
          </cell>
          <cell r="AB18">
            <v>0</v>
          </cell>
          <cell r="AG18">
            <v>0</v>
          </cell>
          <cell r="AJ18">
            <v>0</v>
          </cell>
          <cell r="AK18">
            <v>0</v>
          </cell>
        </row>
        <row r="19">
          <cell r="C19" t="str">
            <v>select services</v>
          </cell>
          <cell r="D19" t="str">
            <v>Select services Pack</v>
          </cell>
          <cell r="E19" t="str">
            <v/>
          </cell>
          <cell r="G19" t="str">
            <v/>
          </cell>
          <cell r="H19" t="str">
            <v/>
          </cell>
          <cell r="I19" t="str">
            <v/>
          </cell>
          <cell r="J19" t="str">
            <v/>
          </cell>
          <cell r="K19" t="str">
            <v/>
          </cell>
          <cell r="L19" t="str">
            <v/>
          </cell>
          <cell r="O19" t="str">
            <v/>
          </cell>
          <cell r="P19">
            <v>0</v>
          </cell>
          <cell r="Q19" t="str">
            <v/>
          </cell>
          <cell r="R19" t="str">
            <v/>
          </cell>
          <cell r="S19" t="str">
            <v/>
          </cell>
          <cell r="T19" t="str">
            <v/>
          </cell>
          <cell r="U19" t="str">
            <v/>
          </cell>
          <cell r="V19" t="str">
            <v/>
          </cell>
          <cell r="W19" t="str">
            <v/>
          </cell>
          <cell r="X19" t="str">
            <v/>
          </cell>
          <cell r="Z19" t="str">
            <v/>
          </cell>
          <cell r="AA19" t="str">
            <v/>
          </cell>
          <cell r="AB19">
            <v>0</v>
          </cell>
          <cell r="AG19">
            <v>0</v>
          </cell>
          <cell r="AJ19">
            <v>0</v>
          </cell>
          <cell r="AK19">
            <v>0</v>
          </cell>
        </row>
        <row r="20">
          <cell r="C20" t="str">
            <v>article/service</v>
          </cell>
          <cell r="D20" t="str">
            <v>Article / Service</v>
          </cell>
          <cell r="E20" t="str">
            <v/>
          </cell>
          <cell r="G20" t="str">
            <v/>
          </cell>
          <cell r="H20" t="str">
            <v/>
          </cell>
          <cell r="I20" t="str">
            <v/>
          </cell>
          <cell r="J20" t="str">
            <v/>
          </cell>
          <cell r="K20" t="str">
            <v/>
          </cell>
          <cell r="L20" t="str">
            <v/>
          </cell>
          <cell r="N20">
            <v>0</v>
          </cell>
          <cell r="O20" t="str">
            <v/>
          </cell>
          <cell r="P20">
            <v>0</v>
          </cell>
          <cell r="Q20" t="str">
            <v/>
          </cell>
          <cell r="R20" t="str">
            <v/>
          </cell>
          <cell r="S20">
            <v>42.884999999999998</v>
          </cell>
          <cell r="T20">
            <v>28.38</v>
          </cell>
          <cell r="U20">
            <v>33.355000000000004</v>
          </cell>
          <cell r="V20">
            <v>7.7399999999999993</v>
          </cell>
          <cell r="W20" t="str">
            <v/>
          </cell>
          <cell r="X20" t="str">
            <v/>
          </cell>
          <cell r="Z20" t="str">
            <v/>
          </cell>
          <cell r="AA20" t="str">
            <v/>
          </cell>
          <cell r="AB20">
            <v>112.36</v>
          </cell>
          <cell r="AC20">
            <v>0</v>
          </cell>
          <cell r="AD20">
            <v>0</v>
          </cell>
          <cell r="AE20">
            <v>0</v>
          </cell>
          <cell r="AG20">
            <v>0</v>
          </cell>
          <cell r="AJ20">
            <v>0</v>
          </cell>
          <cell r="AK20">
            <v>112.36</v>
          </cell>
        </row>
        <row r="21">
          <cell r="C21" t="str">
            <v>no. import (+bzero)</v>
          </cell>
          <cell r="D21" t="str">
            <v>Number Import incl. B Zero (bus)</v>
          </cell>
          <cell r="E21" t="str">
            <v/>
          </cell>
          <cell r="G21" t="str">
            <v/>
          </cell>
          <cell r="H21">
            <v>30</v>
          </cell>
          <cell r="I21" t="str">
            <v/>
          </cell>
          <cell r="J21" t="str">
            <v/>
          </cell>
          <cell r="K21" t="str">
            <v/>
          </cell>
          <cell r="L21" t="str">
            <v/>
          </cell>
          <cell r="O21" t="str">
            <v/>
          </cell>
          <cell r="P21">
            <v>30</v>
          </cell>
          <cell r="Q21" t="str">
            <v/>
          </cell>
          <cell r="R21" t="str">
            <v/>
          </cell>
          <cell r="S21" t="str">
            <v/>
          </cell>
          <cell r="T21" t="str">
            <v/>
          </cell>
          <cell r="U21" t="str">
            <v/>
          </cell>
          <cell r="V21" t="str">
            <v/>
          </cell>
          <cell r="W21" t="str">
            <v/>
          </cell>
          <cell r="X21" t="str">
            <v/>
          </cell>
          <cell r="Z21" t="str">
            <v/>
          </cell>
          <cell r="AA21" t="str">
            <v/>
          </cell>
          <cell r="AB21">
            <v>0</v>
          </cell>
          <cell r="AG21">
            <v>0</v>
          </cell>
          <cell r="AJ21">
            <v>0</v>
          </cell>
          <cell r="AK21">
            <v>30</v>
          </cell>
        </row>
        <row r="22">
          <cell r="C22" t="str">
            <v>big no</v>
          </cell>
          <cell r="D22" t="str">
            <v>Big Number</v>
          </cell>
          <cell r="E22" t="str">
            <v/>
          </cell>
          <cell r="G22" t="str">
            <v/>
          </cell>
          <cell r="H22" t="str">
            <v/>
          </cell>
          <cell r="I22" t="str">
            <v/>
          </cell>
          <cell r="J22" t="str">
            <v/>
          </cell>
          <cell r="K22" t="str">
            <v/>
          </cell>
          <cell r="L22">
            <v>3.8235294117647061</v>
          </cell>
          <cell r="N22">
            <v>2.9411764705882355</v>
          </cell>
          <cell r="O22" t="str">
            <v/>
          </cell>
          <cell r="P22">
            <v>6.764705882352942</v>
          </cell>
          <cell r="Q22">
            <v>274.125</v>
          </cell>
          <cell r="R22">
            <v>124.875</v>
          </cell>
          <cell r="S22">
            <v>85.77</v>
          </cell>
          <cell r="T22">
            <v>56.76</v>
          </cell>
          <cell r="U22">
            <v>50.032500000000006</v>
          </cell>
          <cell r="V22">
            <v>11.61</v>
          </cell>
          <cell r="W22" t="str">
            <v/>
          </cell>
          <cell r="X22" t="str">
            <v/>
          </cell>
          <cell r="Z22" t="str">
            <v/>
          </cell>
          <cell r="AA22" t="str">
            <v/>
          </cell>
          <cell r="AB22">
            <v>603.17250000000001</v>
          </cell>
          <cell r="AC22">
            <v>0.88235294117647067</v>
          </cell>
          <cell r="AD22">
            <v>1.4705882352941178</v>
          </cell>
          <cell r="AE22">
            <v>0.88235294117647067</v>
          </cell>
          <cell r="AF22">
            <v>9.5882352941176485</v>
          </cell>
          <cell r="AG22">
            <v>1.4705882352941178</v>
          </cell>
          <cell r="AH22">
            <v>5.882352941176471</v>
          </cell>
          <cell r="AJ22">
            <v>20.176470588235297</v>
          </cell>
          <cell r="AK22">
            <v>630.11367647058819</v>
          </cell>
        </row>
        <row r="23">
          <cell r="C23" t="str">
            <v>web build</v>
          </cell>
          <cell r="D23" t="str">
            <v>Website Build - High-tech</v>
          </cell>
          <cell r="E23" t="str">
            <v/>
          </cell>
          <cell r="G23" t="str">
            <v/>
          </cell>
          <cell r="H23" t="str">
            <v/>
          </cell>
          <cell r="I23" t="str">
            <v/>
          </cell>
          <cell r="J23" t="str">
            <v/>
          </cell>
          <cell r="K23" t="str">
            <v/>
          </cell>
          <cell r="L23">
            <v>3.8235294117647061</v>
          </cell>
          <cell r="M23">
            <v>25</v>
          </cell>
          <cell r="N23">
            <v>2.9411764705882355</v>
          </cell>
          <cell r="O23" t="str">
            <v/>
          </cell>
          <cell r="P23">
            <v>31.764705882352942</v>
          </cell>
          <cell r="Q23" t="str">
            <v/>
          </cell>
          <cell r="R23" t="str">
            <v/>
          </cell>
          <cell r="S23" t="str">
            <v/>
          </cell>
          <cell r="T23">
            <v>14.19</v>
          </cell>
          <cell r="U23" t="str">
            <v/>
          </cell>
          <cell r="V23">
            <v>1.9349999999999998</v>
          </cell>
          <cell r="W23" t="str">
            <v/>
          </cell>
          <cell r="X23" t="str">
            <v/>
          </cell>
          <cell r="Z23" t="str">
            <v/>
          </cell>
          <cell r="AA23" t="str">
            <v/>
          </cell>
          <cell r="AB23">
            <v>16.125</v>
          </cell>
          <cell r="AC23">
            <v>0.88235294117647067</v>
          </cell>
          <cell r="AD23">
            <v>1.4705882352941178</v>
          </cell>
          <cell r="AE23">
            <v>0.88235294117647067</v>
          </cell>
          <cell r="AF23">
            <v>9.5882352941176485</v>
          </cell>
          <cell r="AG23">
            <v>1.4705882352941178</v>
          </cell>
          <cell r="AH23">
            <v>5.882352941176471</v>
          </cell>
          <cell r="AJ23">
            <v>20.176470588235297</v>
          </cell>
          <cell r="AK23">
            <v>68.066176470588232</v>
          </cell>
        </row>
        <row r="24">
          <cell r="C24" t="str">
            <v>call circle res</v>
          </cell>
          <cell r="D24" t="str">
            <v>Call Circle Optimisation (res)</v>
          </cell>
          <cell r="E24" t="str">
            <v/>
          </cell>
          <cell r="G24" t="str">
            <v/>
          </cell>
          <cell r="H24" t="str">
            <v/>
          </cell>
          <cell r="I24" t="str">
            <v/>
          </cell>
          <cell r="J24" t="str">
            <v/>
          </cell>
          <cell r="K24" t="str">
            <v/>
          </cell>
          <cell r="L24" t="str">
            <v/>
          </cell>
          <cell r="O24" t="str">
            <v/>
          </cell>
          <cell r="P24">
            <v>0</v>
          </cell>
          <cell r="Q24" t="str">
            <v/>
          </cell>
          <cell r="R24" t="str">
            <v/>
          </cell>
          <cell r="S24" t="str">
            <v/>
          </cell>
          <cell r="T24" t="str">
            <v/>
          </cell>
          <cell r="U24" t="str">
            <v/>
          </cell>
          <cell r="V24" t="str">
            <v/>
          </cell>
          <cell r="W24" t="str">
            <v/>
          </cell>
          <cell r="X24" t="str">
            <v/>
          </cell>
          <cell r="Z24" t="str">
            <v/>
          </cell>
          <cell r="AA24" t="str">
            <v/>
          </cell>
          <cell r="AB24">
            <v>0</v>
          </cell>
          <cell r="AJ24">
            <v>0</v>
          </cell>
          <cell r="AK24">
            <v>0</v>
          </cell>
        </row>
        <row r="25">
          <cell r="C25" t="str">
            <v>call circle bus</v>
          </cell>
          <cell r="D25" t="str">
            <v>Call Circle Optimisation (bus)</v>
          </cell>
          <cell r="E25" t="str">
            <v/>
          </cell>
          <cell r="G25" t="str">
            <v/>
          </cell>
          <cell r="H25" t="str">
            <v/>
          </cell>
          <cell r="I25" t="str">
            <v/>
          </cell>
          <cell r="J25" t="str">
            <v/>
          </cell>
          <cell r="K25" t="str">
            <v/>
          </cell>
          <cell r="L25" t="str">
            <v/>
          </cell>
          <cell r="O25" t="str">
            <v/>
          </cell>
          <cell r="P25">
            <v>0</v>
          </cell>
          <cell r="Q25" t="str">
            <v/>
          </cell>
          <cell r="R25" t="str">
            <v/>
          </cell>
          <cell r="S25" t="str">
            <v/>
          </cell>
          <cell r="T25" t="str">
            <v/>
          </cell>
          <cell r="U25" t="str">
            <v/>
          </cell>
          <cell r="V25" t="str">
            <v/>
          </cell>
          <cell r="W25" t="str">
            <v/>
          </cell>
          <cell r="X25" t="str">
            <v/>
          </cell>
          <cell r="Z25" t="str">
            <v/>
          </cell>
          <cell r="AA25" t="str">
            <v/>
          </cell>
          <cell r="AB25">
            <v>0</v>
          </cell>
          <cell r="AJ25">
            <v>0</v>
          </cell>
          <cell r="AK25">
            <v>0</v>
          </cell>
        </row>
        <row r="26">
          <cell r="C26" t="str">
            <v>no. import res</v>
          </cell>
          <cell r="D26" t="str">
            <v>Number Import (res)</v>
          </cell>
          <cell r="E26" t="str">
            <v/>
          </cell>
          <cell r="G26" t="str">
            <v/>
          </cell>
          <cell r="H26" t="str">
            <v/>
          </cell>
          <cell r="I26" t="str">
            <v/>
          </cell>
          <cell r="J26" t="str">
            <v/>
          </cell>
          <cell r="K26" t="str">
            <v/>
          </cell>
          <cell r="L26" t="str">
            <v/>
          </cell>
          <cell r="O26" t="str">
            <v/>
          </cell>
          <cell r="P26">
            <v>0</v>
          </cell>
          <cell r="Q26" t="str">
            <v/>
          </cell>
          <cell r="R26" t="str">
            <v/>
          </cell>
          <cell r="S26" t="str">
            <v/>
          </cell>
          <cell r="T26" t="str">
            <v/>
          </cell>
          <cell r="U26" t="str">
            <v/>
          </cell>
          <cell r="V26" t="str">
            <v/>
          </cell>
          <cell r="W26" t="str">
            <v/>
          </cell>
          <cell r="X26" t="str">
            <v/>
          </cell>
          <cell r="Z26" t="str">
            <v/>
          </cell>
          <cell r="AA26" t="str">
            <v/>
          </cell>
          <cell r="AB26">
            <v>0</v>
          </cell>
          <cell r="AJ26">
            <v>0</v>
          </cell>
          <cell r="AK26">
            <v>0</v>
          </cell>
        </row>
        <row r="27">
          <cell r="C27" t="str">
            <v>future talk mag</v>
          </cell>
          <cell r="D27" t="str">
            <v>Future Talk Magazine</v>
          </cell>
          <cell r="E27" t="str">
            <v/>
          </cell>
          <cell r="G27" t="str">
            <v/>
          </cell>
          <cell r="H27" t="str">
            <v/>
          </cell>
          <cell r="I27" t="str">
            <v/>
          </cell>
          <cell r="J27" t="str">
            <v/>
          </cell>
          <cell r="K27" t="str">
            <v/>
          </cell>
          <cell r="L27" t="str">
            <v/>
          </cell>
          <cell r="N27">
            <v>0</v>
          </cell>
          <cell r="O27" t="str">
            <v/>
          </cell>
          <cell r="P27">
            <v>0</v>
          </cell>
          <cell r="Q27" t="str">
            <v/>
          </cell>
          <cell r="R27" t="str">
            <v/>
          </cell>
          <cell r="S27" t="str">
            <v/>
          </cell>
          <cell r="T27" t="str">
            <v/>
          </cell>
          <cell r="U27" t="str">
            <v/>
          </cell>
          <cell r="V27" t="str">
            <v/>
          </cell>
          <cell r="W27" t="str">
            <v/>
          </cell>
          <cell r="X27" t="str">
            <v/>
          </cell>
          <cell r="Z27" t="str">
            <v/>
          </cell>
          <cell r="AA27" t="str">
            <v/>
          </cell>
          <cell r="AB27">
            <v>0</v>
          </cell>
          <cell r="AC27">
            <v>0</v>
          </cell>
          <cell r="AD27">
            <v>0</v>
          </cell>
          <cell r="AE27">
            <v>0</v>
          </cell>
          <cell r="AJ27">
            <v>0</v>
          </cell>
          <cell r="AK27">
            <v>0</v>
          </cell>
        </row>
        <row r="28">
          <cell r="C28" t="str">
            <v>IDD price cuts</v>
          </cell>
          <cell r="D28" t="str">
            <v>IDD price cuts (Cuckoo)</v>
          </cell>
          <cell r="E28" t="str">
            <v/>
          </cell>
          <cell r="G28" t="str">
            <v/>
          </cell>
          <cell r="H28" t="str">
            <v/>
          </cell>
          <cell r="I28" t="str">
            <v/>
          </cell>
          <cell r="J28" t="str">
            <v/>
          </cell>
          <cell r="K28" t="str">
            <v/>
          </cell>
          <cell r="L28" t="str">
            <v/>
          </cell>
          <cell r="O28" t="str">
            <v/>
          </cell>
          <cell r="P28">
            <v>0</v>
          </cell>
          <cell r="Q28" t="str">
            <v/>
          </cell>
          <cell r="R28" t="str">
            <v/>
          </cell>
          <cell r="S28" t="str">
            <v/>
          </cell>
          <cell r="T28" t="str">
            <v/>
          </cell>
          <cell r="U28" t="str">
            <v/>
          </cell>
          <cell r="V28" t="str">
            <v/>
          </cell>
          <cell r="W28" t="str">
            <v/>
          </cell>
          <cell r="X28" t="str">
            <v/>
          </cell>
          <cell r="Z28" t="str">
            <v/>
          </cell>
          <cell r="AA28" t="str">
            <v/>
          </cell>
          <cell r="AB28">
            <v>0</v>
          </cell>
          <cell r="AJ28">
            <v>0</v>
          </cell>
          <cell r="AK28">
            <v>0</v>
          </cell>
        </row>
        <row r="29">
          <cell r="C29" t="str">
            <v>nat w/end</v>
          </cell>
          <cell r="D29" t="str">
            <v>National weekend 3p to 2p (Cuckoo)</v>
          </cell>
          <cell r="E29" t="str">
            <v/>
          </cell>
          <cell r="G29" t="str">
            <v/>
          </cell>
          <cell r="H29" t="str">
            <v/>
          </cell>
          <cell r="I29" t="str">
            <v/>
          </cell>
          <cell r="J29" t="str">
            <v/>
          </cell>
          <cell r="K29" t="str">
            <v/>
          </cell>
          <cell r="L29">
            <v>3.8235294117647061</v>
          </cell>
          <cell r="N29">
            <v>2.9411764705882355</v>
          </cell>
          <cell r="O29" t="str">
            <v/>
          </cell>
          <cell r="P29">
            <v>6.764705882352942</v>
          </cell>
          <cell r="Q29" t="str">
            <v/>
          </cell>
          <cell r="R29">
            <v>83.25</v>
          </cell>
          <cell r="S29" t="str">
            <v/>
          </cell>
          <cell r="T29" t="str">
            <v/>
          </cell>
          <cell r="U29" t="str">
            <v/>
          </cell>
          <cell r="V29" t="str">
            <v/>
          </cell>
          <cell r="W29" t="str">
            <v/>
          </cell>
          <cell r="X29" t="str">
            <v/>
          </cell>
          <cell r="Z29" t="str">
            <v/>
          </cell>
          <cell r="AA29" t="str">
            <v/>
          </cell>
          <cell r="AB29">
            <v>83.25</v>
          </cell>
          <cell r="AC29">
            <v>0.88235294117647067</v>
          </cell>
          <cell r="AD29">
            <v>1.4705882352941178</v>
          </cell>
          <cell r="AE29">
            <v>0.88235294117647067</v>
          </cell>
          <cell r="AF29">
            <v>9.5882352941176485</v>
          </cell>
          <cell r="AG29">
            <v>1.4705882352941178</v>
          </cell>
          <cell r="AH29">
            <v>5.882352941176471</v>
          </cell>
          <cell r="AJ29">
            <v>20.176470588235297</v>
          </cell>
          <cell r="AK29">
            <v>110.19117647058823</v>
          </cell>
        </row>
        <row r="30">
          <cell r="C30" t="str">
            <v>panto</v>
          </cell>
          <cell r="D30" t="str">
            <v>Panto</v>
          </cell>
          <cell r="E30" t="str">
            <v/>
          </cell>
          <cell r="G30" t="str">
            <v/>
          </cell>
          <cell r="H30" t="str">
            <v/>
          </cell>
          <cell r="I30" t="str">
            <v/>
          </cell>
          <cell r="J30" t="str">
            <v/>
          </cell>
          <cell r="K30" t="str">
            <v/>
          </cell>
          <cell r="L30">
            <v>3.8235294117647061</v>
          </cell>
          <cell r="N30">
            <v>2.9411764705882355</v>
          </cell>
          <cell r="O30" t="str">
            <v/>
          </cell>
          <cell r="P30">
            <v>6.764705882352942</v>
          </cell>
          <cell r="Q30">
            <v>91.375</v>
          </cell>
          <cell r="R30" t="str">
            <v/>
          </cell>
          <cell r="S30" t="str">
            <v/>
          </cell>
          <cell r="T30" t="str">
            <v/>
          </cell>
          <cell r="U30" t="str">
            <v/>
          </cell>
          <cell r="V30" t="str">
            <v/>
          </cell>
          <cell r="W30" t="str">
            <v/>
          </cell>
          <cell r="X30" t="str">
            <v/>
          </cell>
          <cell r="Z30" t="str">
            <v/>
          </cell>
          <cell r="AA30" t="str">
            <v/>
          </cell>
          <cell r="AB30">
            <v>91.375</v>
          </cell>
          <cell r="AC30">
            <v>0.88235294117647067</v>
          </cell>
          <cell r="AD30">
            <v>1.4705882352941178</v>
          </cell>
          <cell r="AE30">
            <v>0.88235294117647067</v>
          </cell>
          <cell r="AF30">
            <v>9.5882352941176485</v>
          </cell>
          <cell r="AG30">
            <v>1.4705882352941178</v>
          </cell>
          <cell r="AH30">
            <v>5.882352941176471</v>
          </cell>
          <cell r="AJ30">
            <v>20.176470588235297</v>
          </cell>
          <cell r="AK30">
            <v>118.31617647058823</v>
          </cell>
        </row>
        <row r="31">
          <cell r="C31" t="str">
            <v>update</v>
          </cell>
          <cell r="D31" t="str">
            <v>Update</v>
          </cell>
          <cell r="L31" t="str">
            <v/>
          </cell>
          <cell r="P31">
            <v>0</v>
          </cell>
          <cell r="R31" t="str">
            <v/>
          </cell>
          <cell r="W31" t="str">
            <v/>
          </cell>
          <cell r="Z31">
            <v>41</v>
          </cell>
          <cell r="AB31">
            <v>41</v>
          </cell>
          <cell r="AJ31">
            <v>0</v>
          </cell>
          <cell r="AK31">
            <v>41</v>
          </cell>
        </row>
        <row r="32">
          <cell r="C32" t="str">
            <v>price</v>
          </cell>
          <cell r="D32" t="str">
            <v>Generic Price</v>
          </cell>
          <cell r="E32">
            <v>0</v>
          </cell>
          <cell r="G32">
            <v>0</v>
          </cell>
          <cell r="H32">
            <v>0</v>
          </cell>
          <cell r="I32" t="str">
            <v/>
          </cell>
          <cell r="J32" t="str">
            <v/>
          </cell>
          <cell r="K32">
            <v>0</v>
          </cell>
          <cell r="L32" t="str">
            <v/>
          </cell>
          <cell r="N32">
            <v>0</v>
          </cell>
          <cell r="O32" t="str">
            <v/>
          </cell>
          <cell r="P32">
            <v>0</v>
          </cell>
          <cell r="Q32" t="str">
            <v/>
          </cell>
          <cell r="R32" t="str">
            <v/>
          </cell>
          <cell r="S32" t="str">
            <v/>
          </cell>
          <cell r="T32" t="str">
            <v/>
          </cell>
          <cell r="U32" t="str">
            <v/>
          </cell>
          <cell r="V32" t="str">
            <v/>
          </cell>
          <cell r="W32" t="str">
            <v/>
          </cell>
          <cell r="X32" t="str">
            <v/>
          </cell>
          <cell r="Z32" t="str">
            <v/>
          </cell>
          <cell r="AA32" t="str">
            <v/>
          </cell>
          <cell r="AB32">
            <v>0</v>
          </cell>
          <cell r="AJ32">
            <v>0</v>
          </cell>
          <cell r="AK32">
            <v>0</v>
          </cell>
        </row>
        <row r="33">
          <cell r="C33" t="str">
            <v>service</v>
          </cell>
          <cell r="D33" t="str">
            <v>Generic Service</v>
          </cell>
          <cell r="E33">
            <v>0</v>
          </cell>
          <cell r="G33">
            <v>0</v>
          </cell>
          <cell r="H33">
            <v>0</v>
          </cell>
          <cell r="I33" t="str">
            <v/>
          </cell>
          <cell r="J33" t="str">
            <v/>
          </cell>
          <cell r="K33">
            <v>0</v>
          </cell>
          <cell r="L33" t="str">
            <v/>
          </cell>
          <cell r="N33">
            <v>0</v>
          </cell>
          <cell r="O33" t="str">
            <v/>
          </cell>
          <cell r="P33">
            <v>0</v>
          </cell>
          <cell r="Q33" t="str">
            <v/>
          </cell>
          <cell r="R33" t="str">
            <v/>
          </cell>
          <cell r="S33" t="str">
            <v/>
          </cell>
          <cell r="T33" t="str">
            <v/>
          </cell>
          <cell r="U33" t="str">
            <v/>
          </cell>
          <cell r="V33" t="str">
            <v/>
          </cell>
          <cell r="W33">
            <v>36</v>
          </cell>
          <cell r="X33" t="str">
            <v/>
          </cell>
          <cell r="Z33" t="str">
            <v/>
          </cell>
          <cell r="AA33" t="str">
            <v/>
          </cell>
          <cell r="AB33">
            <v>36</v>
          </cell>
          <cell r="AJ33">
            <v>0</v>
          </cell>
          <cell r="AK33">
            <v>36</v>
          </cell>
        </row>
        <row r="34">
          <cell r="C34" t="str">
            <v>xmas flat</v>
          </cell>
          <cell r="D34" t="str">
            <v>Christmas Flat Top (Cuckoo)</v>
          </cell>
          <cell r="E34" t="str">
            <v/>
          </cell>
          <cell r="G34" t="str">
            <v/>
          </cell>
          <cell r="H34" t="str">
            <v/>
          </cell>
          <cell r="I34" t="str">
            <v/>
          </cell>
          <cell r="J34" t="str">
            <v/>
          </cell>
          <cell r="K34" t="str">
            <v/>
          </cell>
          <cell r="L34" t="str">
            <v/>
          </cell>
          <cell r="O34" t="str">
            <v/>
          </cell>
          <cell r="P34">
            <v>0</v>
          </cell>
          <cell r="Q34" t="str">
            <v/>
          </cell>
          <cell r="R34" t="str">
            <v/>
          </cell>
          <cell r="S34" t="str">
            <v/>
          </cell>
          <cell r="T34" t="str">
            <v/>
          </cell>
          <cell r="U34" t="str">
            <v/>
          </cell>
          <cell r="V34" t="str">
            <v/>
          </cell>
          <cell r="W34" t="str">
            <v/>
          </cell>
          <cell r="X34" t="str">
            <v/>
          </cell>
          <cell r="Z34" t="str">
            <v/>
          </cell>
          <cell r="AA34" t="str">
            <v/>
          </cell>
          <cell r="AB34">
            <v>0</v>
          </cell>
          <cell r="AJ34">
            <v>0</v>
          </cell>
          <cell r="AK34">
            <v>0</v>
          </cell>
        </row>
        <row r="35">
          <cell r="C35" t="str">
            <v>Bus pay&amp;go</v>
          </cell>
          <cell r="D35" t="str">
            <v>Cellnet - Business Pay&amp;Go (bus)</v>
          </cell>
          <cell r="E35" t="str">
            <v/>
          </cell>
          <cell r="G35" t="str">
            <v/>
          </cell>
          <cell r="H35" t="str">
            <v/>
          </cell>
          <cell r="I35" t="str">
            <v/>
          </cell>
          <cell r="J35" t="str">
            <v/>
          </cell>
          <cell r="K35" t="str">
            <v/>
          </cell>
          <cell r="L35">
            <v>1.911764705882353</v>
          </cell>
          <cell r="N35">
            <v>1.4705882352941178</v>
          </cell>
          <cell r="O35" t="str">
            <v/>
          </cell>
          <cell r="P35">
            <v>3.382352941176471</v>
          </cell>
          <cell r="Q35" t="str">
            <v/>
          </cell>
          <cell r="R35" t="str">
            <v/>
          </cell>
          <cell r="S35" t="str">
            <v/>
          </cell>
          <cell r="T35" t="str">
            <v/>
          </cell>
          <cell r="U35" t="str">
            <v/>
          </cell>
          <cell r="V35" t="str">
            <v/>
          </cell>
          <cell r="W35" t="str">
            <v/>
          </cell>
          <cell r="X35">
            <v>17.125</v>
          </cell>
          <cell r="Z35" t="str">
            <v/>
          </cell>
          <cell r="AA35" t="str">
            <v/>
          </cell>
          <cell r="AB35">
            <v>17.125</v>
          </cell>
          <cell r="AC35">
            <v>0.44117647058823534</v>
          </cell>
          <cell r="AD35">
            <v>0.73529411764705888</v>
          </cell>
          <cell r="AE35">
            <v>0.44117647058823534</v>
          </cell>
          <cell r="AF35">
            <v>4.7941176470588243</v>
          </cell>
          <cell r="AG35">
            <v>0.73529411764705888</v>
          </cell>
          <cell r="AH35">
            <v>2.9411764705882355</v>
          </cell>
          <cell r="AJ35">
            <v>10.088235294117649</v>
          </cell>
          <cell r="AK35">
            <v>30.59558823529412</v>
          </cell>
        </row>
        <row r="36">
          <cell r="C36" t="str">
            <v>call sign switch</v>
          </cell>
          <cell r="D36" t="str">
            <v>Call sign switch</v>
          </cell>
          <cell r="E36" t="str">
            <v/>
          </cell>
          <cell r="G36" t="str">
            <v/>
          </cell>
          <cell r="H36" t="str">
            <v/>
          </cell>
          <cell r="I36" t="str">
            <v/>
          </cell>
          <cell r="J36" t="str">
            <v/>
          </cell>
          <cell r="K36" t="str">
            <v/>
          </cell>
          <cell r="L36" t="str">
            <v/>
          </cell>
          <cell r="O36" t="str">
            <v/>
          </cell>
          <cell r="P36">
            <v>0</v>
          </cell>
          <cell r="Q36" t="str">
            <v/>
          </cell>
          <cell r="R36" t="str">
            <v/>
          </cell>
          <cell r="S36" t="str">
            <v/>
          </cell>
          <cell r="T36" t="str">
            <v/>
          </cell>
          <cell r="U36" t="str">
            <v/>
          </cell>
          <cell r="V36" t="str">
            <v/>
          </cell>
          <cell r="W36" t="str">
            <v/>
          </cell>
          <cell r="X36" t="str">
            <v/>
          </cell>
          <cell r="Z36" t="str">
            <v/>
          </cell>
          <cell r="AA36" t="str">
            <v/>
          </cell>
          <cell r="AB36">
            <v>0</v>
          </cell>
          <cell r="AJ36">
            <v>0</v>
          </cell>
          <cell r="AK36">
            <v>0</v>
          </cell>
        </row>
        <row r="37">
          <cell r="C37" t="str">
            <v>cellnet first</v>
          </cell>
          <cell r="D37" t="str">
            <v>Cellnet First</v>
          </cell>
          <cell r="E37" t="str">
            <v/>
          </cell>
          <cell r="G37" t="str">
            <v/>
          </cell>
          <cell r="H37" t="str">
            <v/>
          </cell>
          <cell r="I37" t="str">
            <v/>
          </cell>
          <cell r="J37" t="str">
            <v/>
          </cell>
          <cell r="K37" t="str">
            <v/>
          </cell>
          <cell r="L37">
            <v>3.8235294117647061</v>
          </cell>
          <cell r="N37">
            <v>2.9411764705882355</v>
          </cell>
          <cell r="O37" t="str">
            <v/>
          </cell>
          <cell r="P37">
            <v>6.764705882352942</v>
          </cell>
          <cell r="Q37" t="str">
            <v/>
          </cell>
          <cell r="R37" t="str">
            <v/>
          </cell>
          <cell r="S37" t="str">
            <v/>
          </cell>
          <cell r="T37" t="str">
            <v/>
          </cell>
          <cell r="U37" t="str">
            <v/>
          </cell>
          <cell r="V37" t="str">
            <v/>
          </cell>
          <cell r="W37" t="str">
            <v/>
          </cell>
          <cell r="X37">
            <v>34.25</v>
          </cell>
          <cell r="Z37" t="str">
            <v/>
          </cell>
          <cell r="AA37" t="str">
            <v/>
          </cell>
          <cell r="AB37">
            <v>34.25</v>
          </cell>
          <cell r="AC37">
            <v>0.88235294117647067</v>
          </cell>
          <cell r="AD37">
            <v>1.4705882352941178</v>
          </cell>
          <cell r="AE37">
            <v>0.88235294117647067</v>
          </cell>
          <cell r="AF37">
            <v>9.5882352941176485</v>
          </cell>
          <cell r="AG37">
            <v>1.4705882352941178</v>
          </cell>
          <cell r="AH37">
            <v>5.882352941176471</v>
          </cell>
          <cell r="AJ37">
            <v>20.176470588235297</v>
          </cell>
          <cell r="AK37">
            <v>61.191176470588239</v>
          </cell>
        </row>
        <row r="38">
          <cell r="C38" t="str">
            <v>dome</v>
          </cell>
          <cell r="D38" t="str">
            <v>Dome Tickets / Trip</v>
          </cell>
          <cell r="E38" t="str">
            <v/>
          </cell>
          <cell r="G38" t="str">
            <v/>
          </cell>
          <cell r="H38" t="str">
            <v/>
          </cell>
          <cell r="I38" t="str">
            <v/>
          </cell>
          <cell r="J38" t="str">
            <v/>
          </cell>
          <cell r="K38" t="str">
            <v/>
          </cell>
          <cell r="L38">
            <v>3.8235294117647061</v>
          </cell>
          <cell r="M38">
            <v>26</v>
          </cell>
          <cell r="N38">
            <v>2.9411764705882355</v>
          </cell>
          <cell r="O38" t="str">
            <v/>
          </cell>
          <cell r="P38">
            <v>32.764705882352942</v>
          </cell>
          <cell r="Q38" t="str">
            <v/>
          </cell>
          <cell r="R38" t="str">
            <v/>
          </cell>
          <cell r="S38">
            <v>42.884999999999998</v>
          </cell>
          <cell r="T38">
            <v>28.38</v>
          </cell>
          <cell r="U38">
            <v>33.355000000000004</v>
          </cell>
          <cell r="V38">
            <v>7.7399999999999993</v>
          </cell>
          <cell r="W38" t="str">
            <v/>
          </cell>
          <cell r="X38" t="str">
            <v/>
          </cell>
          <cell r="Z38" t="str">
            <v/>
          </cell>
          <cell r="AA38" t="str">
            <v/>
          </cell>
          <cell r="AB38">
            <v>112.36</v>
          </cell>
          <cell r="AC38">
            <v>0.88235294117647067</v>
          </cell>
          <cell r="AD38">
            <v>1.4705882352941178</v>
          </cell>
          <cell r="AE38">
            <v>0.88235294117647067</v>
          </cell>
          <cell r="AF38">
            <v>9.5882352941176485</v>
          </cell>
          <cell r="AG38">
            <v>1.4705882352941178</v>
          </cell>
          <cell r="AH38">
            <v>5.882352941176471</v>
          </cell>
          <cell r="AJ38">
            <v>20.176470588235297</v>
          </cell>
          <cell r="AK38">
            <v>165.30117647058825</v>
          </cell>
        </row>
        <row r="39">
          <cell r="C39" t="str">
            <v>mill mins</v>
          </cell>
          <cell r="D39" t="str">
            <v>Millennium Minutes</v>
          </cell>
          <cell r="E39" t="str">
            <v/>
          </cell>
          <cell r="G39" t="str">
            <v/>
          </cell>
          <cell r="H39" t="str">
            <v/>
          </cell>
          <cell r="I39" t="str">
            <v/>
          </cell>
          <cell r="J39" t="str">
            <v/>
          </cell>
          <cell r="K39" t="str">
            <v/>
          </cell>
          <cell r="L39" t="str">
            <v/>
          </cell>
          <cell r="N39">
            <v>0</v>
          </cell>
          <cell r="O39" t="str">
            <v/>
          </cell>
          <cell r="P39">
            <v>0</v>
          </cell>
          <cell r="Q39" t="str">
            <v/>
          </cell>
          <cell r="R39" t="str">
            <v/>
          </cell>
          <cell r="S39" t="str">
            <v/>
          </cell>
          <cell r="T39" t="str">
            <v/>
          </cell>
          <cell r="U39" t="str">
            <v/>
          </cell>
          <cell r="V39" t="str">
            <v/>
          </cell>
          <cell r="W39" t="str">
            <v/>
          </cell>
          <cell r="X39" t="str">
            <v/>
          </cell>
          <cell r="Z39" t="str">
            <v/>
          </cell>
          <cell r="AA39" t="str">
            <v/>
          </cell>
          <cell r="AB39">
            <v>0</v>
          </cell>
          <cell r="AC39">
            <v>0</v>
          </cell>
          <cell r="AD39">
            <v>0</v>
          </cell>
          <cell r="AE39">
            <v>0</v>
          </cell>
          <cell r="AJ39">
            <v>0</v>
          </cell>
          <cell r="AK39">
            <v>0</v>
          </cell>
        </row>
        <row r="40">
          <cell r="C40" t="str">
            <v>internet service</v>
          </cell>
          <cell r="D40" t="str">
            <v>Internet Service</v>
          </cell>
          <cell r="E40" t="str">
            <v/>
          </cell>
          <cell r="G40" t="str">
            <v/>
          </cell>
          <cell r="H40" t="str">
            <v/>
          </cell>
          <cell r="I40" t="str">
            <v/>
          </cell>
          <cell r="J40" t="str">
            <v/>
          </cell>
          <cell r="K40" t="str">
            <v/>
          </cell>
          <cell r="L40">
            <v>3.8235294117647061</v>
          </cell>
          <cell r="N40">
            <v>2.9411764705882355</v>
          </cell>
          <cell r="O40" t="str">
            <v/>
          </cell>
          <cell r="P40">
            <v>6.764705882352942</v>
          </cell>
          <cell r="Q40" t="str">
            <v/>
          </cell>
          <cell r="R40" t="str">
            <v/>
          </cell>
          <cell r="S40">
            <v>42.884999999999998</v>
          </cell>
          <cell r="T40">
            <v>56.76</v>
          </cell>
          <cell r="U40">
            <v>16.677500000000002</v>
          </cell>
          <cell r="V40">
            <v>7.7399999999999993</v>
          </cell>
          <cell r="W40" t="str">
            <v/>
          </cell>
          <cell r="X40" t="str">
            <v/>
          </cell>
          <cell r="Z40" t="str">
            <v/>
          </cell>
          <cell r="AA40" t="str">
            <v/>
          </cell>
          <cell r="AB40">
            <v>124.06249999999999</v>
          </cell>
          <cell r="AC40">
            <v>0.88235294117647067</v>
          </cell>
          <cell r="AD40">
            <v>1.4705882352941178</v>
          </cell>
          <cell r="AE40">
            <v>0.88235294117647067</v>
          </cell>
          <cell r="AF40">
            <v>9.5882352941176485</v>
          </cell>
          <cell r="AG40">
            <v>1.4705882352941178</v>
          </cell>
          <cell r="AH40">
            <v>5.882352941176471</v>
          </cell>
          <cell r="AJ40">
            <v>20.176470588235297</v>
          </cell>
          <cell r="AK40">
            <v>151.00367647058823</v>
          </cell>
        </row>
        <row r="41">
          <cell r="C41" t="str">
            <v>relate phone</v>
          </cell>
          <cell r="D41" t="str">
            <v>Relate 700 Phone</v>
          </cell>
          <cell r="E41" t="str">
            <v/>
          </cell>
          <cell r="G41" t="str">
            <v/>
          </cell>
          <cell r="H41" t="str">
            <v/>
          </cell>
          <cell r="I41" t="str">
            <v/>
          </cell>
          <cell r="J41" t="str">
            <v/>
          </cell>
          <cell r="K41" t="str">
            <v/>
          </cell>
          <cell r="L41" t="str">
            <v/>
          </cell>
          <cell r="O41" t="str">
            <v/>
          </cell>
          <cell r="P41">
            <v>0</v>
          </cell>
          <cell r="Q41" t="str">
            <v/>
          </cell>
          <cell r="R41" t="str">
            <v/>
          </cell>
          <cell r="S41" t="str">
            <v/>
          </cell>
          <cell r="T41" t="str">
            <v/>
          </cell>
          <cell r="U41" t="str">
            <v/>
          </cell>
          <cell r="V41" t="str">
            <v/>
          </cell>
          <cell r="W41" t="str">
            <v/>
          </cell>
          <cell r="X41" t="str">
            <v/>
          </cell>
          <cell r="Z41" t="str">
            <v/>
          </cell>
          <cell r="AA41" t="str">
            <v/>
          </cell>
          <cell r="AB41">
            <v>0</v>
          </cell>
          <cell r="AJ41">
            <v>0</v>
          </cell>
          <cell r="AK41">
            <v>0</v>
          </cell>
        </row>
        <row r="42">
          <cell r="C42" t="str">
            <v>res pay&amp;go</v>
          </cell>
          <cell r="D42" t="str">
            <v>Cellnet - Pay &amp; Go (res)</v>
          </cell>
          <cell r="E42" t="str">
            <v/>
          </cell>
          <cell r="G42" t="str">
            <v/>
          </cell>
          <cell r="H42" t="str">
            <v/>
          </cell>
          <cell r="I42" t="str">
            <v/>
          </cell>
          <cell r="J42" t="str">
            <v/>
          </cell>
          <cell r="K42" t="str">
            <v/>
          </cell>
          <cell r="L42">
            <v>1.911764705882353</v>
          </cell>
          <cell r="N42">
            <v>1.4705882352941178</v>
          </cell>
          <cell r="O42" t="str">
            <v/>
          </cell>
          <cell r="P42">
            <v>3.382352941176471</v>
          </cell>
          <cell r="Q42" t="str">
            <v/>
          </cell>
          <cell r="R42" t="str">
            <v/>
          </cell>
          <cell r="S42" t="str">
            <v/>
          </cell>
          <cell r="T42" t="str">
            <v/>
          </cell>
          <cell r="U42" t="str">
            <v/>
          </cell>
          <cell r="V42" t="str">
            <v/>
          </cell>
          <cell r="W42" t="str">
            <v/>
          </cell>
          <cell r="X42">
            <v>17.125</v>
          </cell>
          <cell r="Z42" t="str">
            <v/>
          </cell>
          <cell r="AA42" t="str">
            <v/>
          </cell>
          <cell r="AB42">
            <v>17.125</v>
          </cell>
          <cell r="AC42">
            <v>0.44117647058823534</v>
          </cell>
          <cell r="AD42">
            <v>0.73529411764705888</v>
          </cell>
          <cell r="AE42">
            <v>0.44117647058823534</v>
          </cell>
          <cell r="AF42">
            <v>4.7941176470588243</v>
          </cell>
          <cell r="AG42">
            <v>0.73529411764705888</v>
          </cell>
          <cell r="AH42">
            <v>2.9411764705882355</v>
          </cell>
          <cell r="AJ42">
            <v>10.088235294117649</v>
          </cell>
          <cell r="AK42">
            <v>30.59558823529412</v>
          </cell>
        </row>
        <row r="43">
          <cell r="C43" t="str">
            <v>recon</v>
          </cell>
          <cell r="D43" t="str">
            <v>Reconnection</v>
          </cell>
          <cell r="E43">
            <v>0</v>
          </cell>
          <cell r="G43" t="str">
            <v/>
          </cell>
          <cell r="H43">
            <v>0</v>
          </cell>
          <cell r="I43" t="str">
            <v/>
          </cell>
          <cell r="J43" t="str">
            <v/>
          </cell>
          <cell r="K43">
            <v>0</v>
          </cell>
          <cell r="L43" t="str">
            <v/>
          </cell>
          <cell r="N43">
            <v>0</v>
          </cell>
          <cell r="O43" t="str">
            <v/>
          </cell>
          <cell r="P43">
            <v>0</v>
          </cell>
          <cell r="Q43" t="str">
            <v/>
          </cell>
          <cell r="R43" t="str">
            <v/>
          </cell>
          <cell r="S43" t="str">
            <v/>
          </cell>
          <cell r="T43" t="str">
            <v/>
          </cell>
          <cell r="U43" t="str">
            <v/>
          </cell>
          <cell r="V43" t="str">
            <v/>
          </cell>
          <cell r="W43" t="str">
            <v/>
          </cell>
          <cell r="X43" t="str">
            <v/>
          </cell>
          <cell r="Y43">
            <v>0</v>
          </cell>
          <cell r="Z43" t="str">
            <v/>
          </cell>
          <cell r="AA43" t="str">
            <v/>
          </cell>
          <cell r="AB43">
            <v>0</v>
          </cell>
          <cell r="AC43">
            <v>0</v>
          </cell>
          <cell r="AD43">
            <v>0</v>
          </cell>
          <cell r="AE43">
            <v>0</v>
          </cell>
          <cell r="AJ43">
            <v>0</v>
          </cell>
          <cell r="AK43">
            <v>0</v>
          </cell>
        </row>
        <row r="44">
          <cell r="C44" t="str">
            <v>dart</v>
          </cell>
          <cell r="D44" t="str">
            <v>DART</v>
          </cell>
          <cell r="E44">
            <v>300</v>
          </cell>
          <cell r="G44">
            <v>100</v>
          </cell>
          <cell r="H44">
            <v>300</v>
          </cell>
          <cell r="I44" t="str">
            <v/>
          </cell>
          <cell r="J44" t="str">
            <v/>
          </cell>
          <cell r="K44">
            <v>300</v>
          </cell>
          <cell r="L44">
            <v>3.8235294117647061</v>
          </cell>
          <cell r="N44">
            <v>2.9411764705882355</v>
          </cell>
          <cell r="O44" t="str">
            <v/>
          </cell>
          <cell r="P44">
            <v>1006.764705882353</v>
          </cell>
          <cell r="Q44">
            <v>365.5</v>
          </cell>
          <cell r="R44" t="str">
            <v/>
          </cell>
          <cell r="S44">
            <v>214.42499999999998</v>
          </cell>
          <cell r="T44">
            <v>141.9</v>
          </cell>
          <cell r="U44" t="str">
            <v/>
          </cell>
          <cell r="V44" t="str">
            <v/>
          </cell>
          <cell r="W44" t="str">
            <v/>
          </cell>
          <cell r="X44" t="str">
            <v/>
          </cell>
          <cell r="Z44" t="str">
            <v/>
          </cell>
          <cell r="AA44" t="str">
            <v/>
          </cell>
          <cell r="AB44">
            <v>721.82499999999993</v>
          </cell>
          <cell r="AC44">
            <v>0.88235294117647067</v>
          </cell>
          <cell r="AD44">
            <v>1.4705882352941178</v>
          </cell>
          <cell r="AE44">
            <v>0.88235294117647067</v>
          </cell>
          <cell r="AF44">
            <v>9.5882352941176485</v>
          </cell>
          <cell r="AG44">
            <v>1.4705882352941178</v>
          </cell>
          <cell r="AH44">
            <v>5.882352941176471</v>
          </cell>
          <cell r="AJ44">
            <v>20.176470588235297</v>
          </cell>
          <cell r="AK44">
            <v>1748.7661764705883</v>
          </cell>
        </row>
        <row r="45">
          <cell r="C45" t="str">
            <v>call stim</v>
          </cell>
          <cell r="D45" t="str">
            <v>Call Stim Case</v>
          </cell>
          <cell r="E45">
            <v>0</v>
          </cell>
          <cell r="G45">
            <v>0</v>
          </cell>
          <cell r="H45" t="str">
            <v/>
          </cell>
          <cell r="I45" t="str">
            <v/>
          </cell>
          <cell r="J45" t="str">
            <v/>
          </cell>
          <cell r="K45" t="str">
            <v/>
          </cell>
          <cell r="L45" t="str">
            <v/>
          </cell>
          <cell r="O45" t="str">
            <v/>
          </cell>
          <cell r="P45">
            <v>0</v>
          </cell>
          <cell r="Q45" t="str">
            <v/>
          </cell>
          <cell r="R45" t="str">
            <v/>
          </cell>
          <cell r="S45" t="str">
            <v/>
          </cell>
          <cell r="T45" t="str">
            <v/>
          </cell>
          <cell r="U45" t="str">
            <v/>
          </cell>
          <cell r="V45" t="str">
            <v/>
          </cell>
          <cell r="W45">
            <v>54</v>
          </cell>
          <cell r="X45" t="str">
            <v/>
          </cell>
          <cell r="Z45" t="str">
            <v/>
          </cell>
          <cell r="AA45" t="str">
            <v/>
          </cell>
          <cell r="AB45">
            <v>54</v>
          </cell>
          <cell r="AJ45">
            <v>0</v>
          </cell>
          <cell r="AK45">
            <v>54</v>
          </cell>
        </row>
        <row r="47">
          <cell r="AD47">
            <v>24.999999999999986</v>
          </cell>
        </row>
      </sheetData>
      <sheetData sheetId="3" refreshError="1">
        <row r="5">
          <cell r="B5" t="str">
            <v>2nd line bus</v>
          </cell>
          <cell r="C5" t="str">
            <v>2nd Lines bus</v>
          </cell>
          <cell r="G5">
            <v>20.8</v>
          </cell>
          <cell r="J5">
            <v>20.8</v>
          </cell>
          <cell r="K5">
            <v>2.2727272727272729</v>
          </cell>
          <cell r="O5">
            <v>43.872727272727275</v>
          </cell>
          <cell r="R5">
            <v>25</v>
          </cell>
          <cell r="S5">
            <v>8.5</v>
          </cell>
          <cell r="Y5">
            <v>33.5</v>
          </cell>
          <cell r="AL5">
            <v>77.372727272727275</v>
          </cell>
        </row>
        <row r="6">
          <cell r="B6" t="str">
            <v>2nd line res</v>
          </cell>
          <cell r="C6" t="str">
            <v>2nd Lines res</v>
          </cell>
          <cell r="G6">
            <v>40</v>
          </cell>
          <cell r="J6">
            <v>40</v>
          </cell>
          <cell r="K6">
            <v>2.2727272727272729</v>
          </cell>
          <cell r="O6">
            <v>82.272727272727266</v>
          </cell>
          <cell r="Q6">
            <v>60.83</v>
          </cell>
          <cell r="S6">
            <v>8.5</v>
          </cell>
          <cell r="Y6">
            <v>69.33</v>
          </cell>
          <cell r="Z6">
            <v>0.83299999999999996</v>
          </cell>
          <cell r="AE6">
            <v>0.95238095238095233</v>
          </cell>
          <cell r="AG6">
            <v>5.0909090909090908</v>
          </cell>
          <cell r="AL6">
            <v>158.47901731601732</v>
          </cell>
        </row>
        <row r="7">
          <cell r="B7" t="str">
            <v>3wc</v>
          </cell>
          <cell r="C7" t="str">
            <v>3 Way Calling</v>
          </cell>
          <cell r="O7">
            <v>0</v>
          </cell>
          <cell r="Y7">
            <v>0</v>
          </cell>
          <cell r="AL7">
            <v>0</v>
          </cell>
        </row>
        <row r="8">
          <cell r="B8" t="str">
            <v>3rd party</v>
          </cell>
          <cell r="C8" t="str">
            <v>3rd party receipts</v>
          </cell>
          <cell r="O8">
            <v>0</v>
          </cell>
          <cell r="T8">
            <v>-150</v>
          </cell>
          <cell r="Y8">
            <v>-150</v>
          </cell>
          <cell r="AL8">
            <v>-150</v>
          </cell>
        </row>
        <row r="9">
          <cell r="B9" t="str">
            <v>acquis</v>
          </cell>
          <cell r="C9" t="str">
            <v>Acquisition</v>
          </cell>
          <cell r="O9">
            <v>0</v>
          </cell>
          <cell r="U9">
            <v>35</v>
          </cell>
          <cell r="Y9">
            <v>35</v>
          </cell>
          <cell r="AL9">
            <v>35</v>
          </cell>
        </row>
        <row r="10">
          <cell r="B10" t="str">
            <v>asian</v>
          </cell>
          <cell r="C10" t="str">
            <v>Asian Helpline</v>
          </cell>
          <cell r="O10">
            <v>0</v>
          </cell>
          <cell r="Y10">
            <v>0</v>
          </cell>
          <cell r="AL10">
            <v>0</v>
          </cell>
        </row>
        <row r="11">
          <cell r="B11" t="str">
            <v>best plan</v>
          </cell>
          <cell r="C11" t="str">
            <v>Best Plan (Price / Value)</v>
          </cell>
          <cell r="O11">
            <v>0</v>
          </cell>
          <cell r="Y11">
            <v>0</v>
          </cell>
          <cell r="AL11">
            <v>0</v>
          </cell>
        </row>
        <row r="12">
          <cell r="B12" t="str">
            <v>bus guide</v>
          </cell>
          <cell r="C12" t="str">
            <v>Business Guide (service)</v>
          </cell>
          <cell r="K12">
            <v>2.2727272727272729</v>
          </cell>
          <cell r="O12">
            <v>2.2727272727272729</v>
          </cell>
          <cell r="Y12">
            <v>0</v>
          </cell>
          <cell r="Z12">
            <v>0.34229999999999999</v>
          </cell>
          <cell r="AE12">
            <v>0.95238095238095233</v>
          </cell>
          <cell r="AG12">
            <v>5.0909090909090908</v>
          </cell>
          <cell r="AL12">
            <v>8.6583173160173157</v>
          </cell>
        </row>
        <row r="13">
          <cell r="B13" t="str">
            <v>call div/sign/CM</v>
          </cell>
          <cell r="C13" t="str">
            <v>Call div / call sign / CM</v>
          </cell>
          <cell r="O13">
            <v>0</v>
          </cell>
          <cell r="Y13">
            <v>0</v>
          </cell>
          <cell r="AL13">
            <v>0</v>
          </cell>
        </row>
        <row r="14">
          <cell r="B14" t="str">
            <v>call e</v>
          </cell>
          <cell r="C14" t="str">
            <v>Call E (calls)</v>
          </cell>
          <cell r="O14">
            <v>0</v>
          </cell>
          <cell r="Y14">
            <v>0</v>
          </cell>
          <cell r="AL14">
            <v>0</v>
          </cell>
        </row>
        <row r="15">
          <cell r="B15" t="str">
            <v>call minder</v>
          </cell>
          <cell r="C15" t="str">
            <v>Call Minder</v>
          </cell>
          <cell r="K15">
            <v>2.2727272727272729</v>
          </cell>
          <cell r="O15">
            <v>2.2727272727272729</v>
          </cell>
          <cell r="Q15">
            <v>60.83</v>
          </cell>
          <cell r="R15">
            <v>25</v>
          </cell>
          <cell r="S15">
            <v>8.5</v>
          </cell>
          <cell r="Y15">
            <v>94.33</v>
          </cell>
          <cell r="Z15">
            <v>2.1564900000000002</v>
          </cell>
          <cell r="AE15">
            <v>0.95238095238095233</v>
          </cell>
          <cell r="AG15">
            <v>5.0909090909090908</v>
          </cell>
          <cell r="AL15">
            <v>104.80250731601731</v>
          </cell>
        </row>
        <row r="16">
          <cell r="B16" t="str">
            <v>caller display</v>
          </cell>
          <cell r="C16" t="str">
            <v>Caller display</v>
          </cell>
          <cell r="K16">
            <v>2.2727272727272729</v>
          </cell>
          <cell r="O16">
            <v>2.2727272727272729</v>
          </cell>
          <cell r="Q16">
            <v>60.83</v>
          </cell>
          <cell r="R16">
            <v>25</v>
          </cell>
          <cell r="S16">
            <v>8.5</v>
          </cell>
          <cell r="Y16">
            <v>94.33</v>
          </cell>
          <cell r="Z16">
            <v>2.1564900000000002</v>
          </cell>
          <cell r="AE16">
            <v>0.95238095238095233</v>
          </cell>
          <cell r="AG16">
            <v>5.0909090909090908</v>
          </cell>
          <cell r="AL16">
            <v>104.80250731601731</v>
          </cell>
        </row>
        <row r="17">
          <cell r="B17" t="str">
            <v>call diversion</v>
          </cell>
          <cell r="C17" t="str">
            <v>Call Diversion</v>
          </cell>
          <cell r="O17">
            <v>0</v>
          </cell>
          <cell r="Y17">
            <v>0</v>
          </cell>
          <cell r="AL17">
            <v>0</v>
          </cell>
        </row>
        <row r="18">
          <cell r="B18" t="str">
            <v>cd player</v>
          </cell>
          <cell r="C18" t="str">
            <v>CD Player offer (calls)</v>
          </cell>
          <cell r="O18">
            <v>0</v>
          </cell>
          <cell r="Q18">
            <v>6.7588888888888885</v>
          </cell>
          <cell r="R18">
            <v>2.7777777777777777</v>
          </cell>
          <cell r="Y18">
            <v>9.5366666666666653</v>
          </cell>
          <cell r="AL18">
            <v>9.5366666666666653</v>
          </cell>
        </row>
        <row r="19">
          <cell r="B19" t="str">
            <v>cd rom</v>
          </cell>
          <cell r="C19" t="str">
            <v>Intro to CD Rom - mail (calls)</v>
          </cell>
          <cell r="O19">
            <v>0</v>
          </cell>
          <cell r="Q19">
            <v>40.553333333333335</v>
          </cell>
          <cell r="R19">
            <v>16.666666666666668</v>
          </cell>
          <cell r="S19">
            <v>67</v>
          </cell>
          <cell r="Y19">
            <v>124.22</v>
          </cell>
          <cell r="Z19">
            <v>0.15974000000000002</v>
          </cell>
          <cell r="AG19">
            <v>5.0909090909090908</v>
          </cell>
          <cell r="AL19">
            <v>129.47064909090909</v>
          </cell>
        </row>
        <row r="20">
          <cell r="B20" t="str">
            <v>res pay&amp;go</v>
          </cell>
          <cell r="C20" t="str">
            <v>Cellnet Prepay - Easylife (res)</v>
          </cell>
          <cell r="K20">
            <v>1.1363636363636365</v>
          </cell>
          <cell r="O20">
            <v>1.1363636363636365</v>
          </cell>
          <cell r="Q20">
            <v>60.83</v>
          </cell>
          <cell r="T20">
            <v>50</v>
          </cell>
          <cell r="Y20">
            <v>110.83</v>
          </cell>
          <cell r="Z20">
            <v>0.57050000000000001</v>
          </cell>
          <cell r="AE20">
            <v>0.47619047619047616</v>
          </cell>
          <cell r="AG20">
            <v>2.5454545454545454</v>
          </cell>
          <cell r="AL20">
            <v>115.55850865800866</v>
          </cell>
        </row>
        <row r="21">
          <cell r="B21" t="str">
            <v>bus pay&amp;go</v>
          </cell>
          <cell r="C21" t="str">
            <v xml:space="preserve"> - bus prepay</v>
          </cell>
          <cell r="K21">
            <v>1.1363636363636365</v>
          </cell>
          <cell r="O21">
            <v>1.1363636363636365</v>
          </cell>
          <cell r="R21">
            <v>25</v>
          </cell>
          <cell r="T21">
            <v>50</v>
          </cell>
          <cell r="Y21">
            <v>75</v>
          </cell>
          <cell r="Z21">
            <v>0.57050000000000001</v>
          </cell>
          <cell r="AE21">
            <v>0.47619047619047616</v>
          </cell>
          <cell r="AG21">
            <v>2.5454545454545454</v>
          </cell>
          <cell r="AL21">
            <v>79.728508658008664</v>
          </cell>
        </row>
        <row r="22">
          <cell r="B22" t="str">
            <v>cellnet healthcheck</v>
          </cell>
          <cell r="C22" t="str">
            <v>Cellnet Healthcheck (Acquis/opt) (bus)</v>
          </cell>
          <cell r="O22">
            <v>0</v>
          </cell>
          <cell r="Y22">
            <v>0</v>
          </cell>
          <cell r="AL22">
            <v>0</v>
          </cell>
        </row>
        <row r="23">
          <cell r="B23" t="str">
            <v>cellnet first</v>
          </cell>
          <cell r="C23" t="str">
            <v>Cellnet First</v>
          </cell>
          <cell r="K23">
            <v>2.2727272727272729</v>
          </cell>
          <cell r="O23">
            <v>2.2727272727272729</v>
          </cell>
          <cell r="Q23">
            <v>60.83</v>
          </cell>
          <cell r="R23">
            <v>25</v>
          </cell>
          <cell r="T23">
            <v>100</v>
          </cell>
          <cell r="Y23">
            <v>185.82999999999998</v>
          </cell>
          <cell r="Z23">
            <v>1.141</v>
          </cell>
          <cell r="AE23">
            <v>0.95238095238095233</v>
          </cell>
          <cell r="AG23">
            <v>5.0909090909090908</v>
          </cell>
          <cell r="AL23">
            <v>195.28701731601731</v>
          </cell>
        </row>
        <row r="24">
          <cell r="B24" t="str">
            <v>btclick</v>
          </cell>
          <cell r="C24" t="str">
            <v>Click free</v>
          </cell>
          <cell r="K24">
            <v>2.2727272727272729</v>
          </cell>
          <cell r="O24">
            <v>2.2727272727272729</v>
          </cell>
          <cell r="Q24">
            <v>20.276666666666667</v>
          </cell>
          <cell r="R24">
            <v>8.3333333333333339</v>
          </cell>
          <cell r="S24">
            <v>67</v>
          </cell>
          <cell r="Y24">
            <v>95.61</v>
          </cell>
          <cell r="Z24">
            <v>3.0350600000000001</v>
          </cell>
          <cell r="AE24">
            <v>0.95238095238095233</v>
          </cell>
          <cell r="AG24">
            <v>5.0909090909090908</v>
          </cell>
          <cell r="AL24">
            <v>106.96107731601731</v>
          </cell>
        </row>
        <row r="25">
          <cell r="B25" t="str">
            <v>computer call</v>
          </cell>
          <cell r="C25" t="str">
            <v>Computer call</v>
          </cell>
          <cell r="K25">
            <v>2.2727272727272729</v>
          </cell>
          <cell r="O25">
            <v>2.2727272727272729</v>
          </cell>
          <cell r="Q25">
            <v>20.276666666666667</v>
          </cell>
          <cell r="R25">
            <v>8.3333333333333339</v>
          </cell>
          <cell r="S25">
            <v>8.5</v>
          </cell>
          <cell r="Y25">
            <v>37.11</v>
          </cell>
          <cell r="Z25">
            <v>0.41075999999999996</v>
          </cell>
          <cell r="AE25">
            <v>0.95238095238095233</v>
          </cell>
          <cell r="AG25">
            <v>5.0909090909090908</v>
          </cell>
          <cell r="AL25">
            <v>45.836777316017319</v>
          </cell>
        </row>
        <row r="26">
          <cell r="B26" t="str">
            <v>game</v>
          </cell>
          <cell r="C26" t="str">
            <v>Game</v>
          </cell>
          <cell r="O26">
            <v>0</v>
          </cell>
          <cell r="S26">
            <v>67</v>
          </cell>
          <cell r="Y26">
            <v>67</v>
          </cell>
          <cell r="AL26">
            <v>67</v>
          </cell>
        </row>
        <row r="27">
          <cell r="B27" t="str">
            <v>flexinumber</v>
          </cell>
          <cell r="C27" t="str">
            <v>Flexinumber (mobile only)</v>
          </cell>
          <cell r="O27">
            <v>0</v>
          </cell>
          <cell r="T27">
            <v>100</v>
          </cell>
          <cell r="Y27">
            <v>100</v>
          </cell>
          <cell r="AL27">
            <v>100</v>
          </cell>
        </row>
        <row r="28">
          <cell r="B28" t="str">
            <v>f to m</v>
          </cell>
          <cell r="C28" t="str">
            <v>Fixed to Mobile (2p price msg)</v>
          </cell>
          <cell r="K28">
            <v>2.2727272727272729</v>
          </cell>
          <cell r="O28">
            <v>2.2727272727272729</v>
          </cell>
          <cell r="P28">
            <v>112.5</v>
          </cell>
          <cell r="Q28">
            <v>20.276666666666667</v>
          </cell>
          <cell r="R28">
            <v>8.3333333333333339</v>
          </cell>
          <cell r="Y28">
            <v>141.11000000000001</v>
          </cell>
          <cell r="Z28">
            <v>4.1075999999999997</v>
          </cell>
          <cell r="AA28">
            <v>40</v>
          </cell>
          <cell r="AE28">
            <v>0.95238095238095233</v>
          </cell>
          <cell r="AG28">
            <v>5.0909090909090908</v>
          </cell>
          <cell r="AL28">
            <v>193.53361731601734</v>
          </cell>
        </row>
        <row r="29">
          <cell r="B29" t="str">
            <v>highway bus</v>
          </cell>
          <cell r="C29" t="str">
            <v>Highway Business</v>
          </cell>
          <cell r="G29">
            <v>31.2</v>
          </cell>
          <cell r="J29">
            <v>31.2</v>
          </cell>
          <cell r="K29">
            <v>2.2727272727272729</v>
          </cell>
          <cell r="O29">
            <v>64.672727272727272</v>
          </cell>
          <cell r="R29">
            <v>25</v>
          </cell>
          <cell r="S29">
            <v>8.5</v>
          </cell>
          <cell r="Y29">
            <v>33.5</v>
          </cell>
          <cell r="Z29">
            <v>0.38800000000000001</v>
          </cell>
          <cell r="AE29">
            <v>0.95238095238095233</v>
          </cell>
          <cell r="AG29">
            <v>5.0909090909090908</v>
          </cell>
          <cell r="AL29">
            <v>104.60401731601732</v>
          </cell>
        </row>
        <row r="30">
          <cell r="B30" t="str">
            <v>highway res</v>
          </cell>
          <cell r="C30" t="str">
            <v>Home Highway</v>
          </cell>
          <cell r="G30">
            <v>60</v>
          </cell>
          <cell r="J30">
            <v>60</v>
          </cell>
          <cell r="K30">
            <v>2.2727272727272729</v>
          </cell>
          <cell r="O30">
            <v>122.27272727272727</v>
          </cell>
          <cell r="Q30">
            <v>60.83</v>
          </cell>
          <cell r="S30">
            <v>8.5</v>
          </cell>
          <cell r="Y30">
            <v>69.33</v>
          </cell>
          <cell r="Z30">
            <v>0.83299999999999996</v>
          </cell>
          <cell r="AE30">
            <v>0.95238095238095233</v>
          </cell>
          <cell r="AG30">
            <v>5.0909090909090908</v>
          </cell>
          <cell r="AL30">
            <v>198.47901731601732</v>
          </cell>
        </row>
        <row r="31">
          <cell r="B31" t="str">
            <v>homemovers</v>
          </cell>
          <cell r="C31" t="str">
            <v>Homemovers</v>
          </cell>
          <cell r="O31">
            <v>0</v>
          </cell>
          <cell r="Y31">
            <v>0</v>
          </cell>
          <cell r="AL31">
            <v>0</v>
          </cell>
        </row>
        <row r="32">
          <cell r="B32" t="str">
            <v>idd</v>
          </cell>
          <cell r="C32" t="str">
            <v>IDD (price)</v>
          </cell>
          <cell r="G32">
            <v>50</v>
          </cell>
          <cell r="K32">
            <v>2.2727272727272729</v>
          </cell>
          <cell r="O32">
            <v>52.272727272727273</v>
          </cell>
          <cell r="P32">
            <v>112.5</v>
          </cell>
          <cell r="Q32">
            <v>20.276666666666667</v>
          </cell>
          <cell r="R32">
            <v>8.3333333333333339</v>
          </cell>
          <cell r="Y32">
            <v>141.11000000000001</v>
          </cell>
          <cell r="Z32">
            <v>3.0122400000000003</v>
          </cell>
          <cell r="AE32">
            <v>0.95238095238095233</v>
          </cell>
          <cell r="AG32">
            <v>5.0909090909090908</v>
          </cell>
          <cell r="AL32">
            <v>202.43825731601734</v>
          </cell>
        </row>
        <row r="33">
          <cell r="B33" t="str">
            <v>key nos</v>
          </cell>
          <cell r="C33" t="str">
            <v>Key Numbers (calls)</v>
          </cell>
          <cell r="G33">
            <v>200</v>
          </cell>
          <cell r="J33">
            <v>200</v>
          </cell>
          <cell r="K33">
            <v>2.2727272727272729</v>
          </cell>
          <cell r="O33">
            <v>402.27272727272725</v>
          </cell>
          <cell r="P33">
            <v>112.5</v>
          </cell>
          <cell r="R33">
            <v>4.166666666666667</v>
          </cell>
          <cell r="Y33">
            <v>116.66666666666667</v>
          </cell>
          <cell r="Z33">
            <v>4.66669</v>
          </cell>
          <cell r="AA33">
            <v>40</v>
          </cell>
          <cell r="AE33">
            <v>0.95238095238095233</v>
          </cell>
          <cell r="AG33">
            <v>5.0909090909090908</v>
          </cell>
          <cell r="AL33">
            <v>569.64937398268398</v>
          </cell>
        </row>
        <row r="34">
          <cell r="B34" t="str">
            <v>y2k</v>
          </cell>
          <cell r="C34" t="str">
            <v>Y2K compliant (service)</v>
          </cell>
          <cell r="K34">
            <v>2.2727272727272729</v>
          </cell>
          <cell r="O34">
            <v>2.2727272727272729</v>
          </cell>
          <cell r="Q34">
            <v>30.414999999999999</v>
          </cell>
          <cell r="R34">
            <v>12.5</v>
          </cell>
          <cell r="Y34">
            <v>42.914999999999999</v>
          </cell>
          <cell r="Z34">
            <v>0.59332000000000007</v>
          </cell>
          <cell r="AE34">
            <v>0.95238095238095233</v>
          </cell>
          <cell r="AG34">
            <v>5.0909090909090908</v>
          </cell>
          <cell r="AL34">
            <v>51.824337316017314</v>
          </cell>
        </row>
        <row r="35">
          <cell r="B35" t="str">
            <v>modem</v>
          </cell>
          <cell r="C35" t="str">
            <v>Modem offer (calls)</v>
          </cell>
          <cell r="K35">
            <v>2.2727272727272729</v>
          </cell>
          <cell r="O35">
            <v>2.2727272727272729</v>
          </cell>
          <cell r="Q35">
            <v>6.7588888888888885</v>
          </cell>
          <cell r="R35">
            <v>2.7777777777777777</v>
          </cell>
          <cell r="Y35">
            <v>9.5366666666666653</v>
          </cell>
          <cell r="Z35">
            <v>0.15974000000000002</v>
          </cell>
          <cell r="AE35">
            <v>0.95238095238095233</v>
          </cell>
          <cell r="AG35">
            <v>5.0909090909090908</v>
          </cell>
          <cell r="AL35">
            <v>18.012423982683984</v>
          </cell>
        </row>
        <row r="36">
          <cell r="B36" t="str">
            <v>leisure guide</v>
          </cell>
          <cell r="C36" t="str">
            <v>On-line Guide - leisure (calls)</v>
          </cell>
          <cell r="O36">
            <v>0</v>
          </cell>
          <cell r="S36">
            <v>33.5</v>
          </cell>
          <cell r="Y36">
            <v>33.5</v>
          </cell>
          <cell r="AL36">
            <v>33.5</v>
          </cell>
        </row>
        <row r="37">
          <cell r="B37" t="str">
            <v>bus guide on-line</v>
          </cell>
          <cell r="C37" t="str">
            <v>On-line Guide - business (calls)</v>
          </cell>
          <cell r="O37">
            <v>0</v>
          </cell>
          <cell r="S37">
            <v>33.5</v>
          </cell>
          <cell r="Y37">
            <v>33.5</v>
          </cell>
          <cell r="AL37">
            <v>33.5</v>
          </cell>
        </row>
        <row r="38">
          <cell r="B38" t="str">
            <v>2 pcs</v>
          </cell>
          <cell r="C38" t="str">
            <v>PC Offer - 2PCs (calls)</v>
          </cell>
          <cell r="K38">
            <v>1.5151515151515154</v>
          </cell>
          <cell r="O38">
            <v>1.5151515151515154</v>
          </cell>
          <cell r="Q38">
            <v>4.5059259259259257</v>
          </cell>
          <cell r="R38">
            <v>1.8518518518518519</v>
          </cell>
          <cell r="Y38">
            <v>6.3577777777777778</v>
          </cell>
          <cell r="Z38">
            <v>2.5558399999999999</v>
          </cell>
          <cell r="AE38">
            <v>0.63492063492063489</v>
          </cell>
          <cell r="AG38">
            <v>3.393939393939394</v>
          </cell>
          <cell r="AL38">
            <v>14.457629321789323</v>
          </cell>
        </row>
        <row r="39">
          <cell r="B39" t="str">
            <v>easicom</v>
          </cell>
          <cell r="C39" t="str">
            <v>PC Offer - Easicom (calls)</v>
          </cell>
          <cell r="K39">
            <v>0.75757575757575768</v>
          </cell>
          <cell r="O39">
            <v>0.75757575757575768</v>
          </cell>
          <cell r="Q39">
            <v>2.2529629629629628</v>
          </cell>
          <cell r="R39">
            <v>0.92592592592592593</v>
          </cell>
          <cell r="Y39">
            <v>3.1788888888888889</v>
          </cell>
          <cell r="Z39">
            <v>1.2779199999999999</v>
          </cell>
          <cell r="AE39">
            <v>0.31746031746031744</v>
          </cell>
          <cell r="AG39">
            <v>1.696969696969697</v>
          </cell>
          <cell r="AL39">
            <v>7.2288146608946615</v>
          </cell>
        </row>
        <row r="40">
          <cell r="B40" t="str">
            <v>price/serv</v>
          </cell>
          <cell r="C40" t="str">
            <v>Price/Serv Generic (price)</v>
          </cell>
          <cell r="K40">
            <v>2.2727272727272729</v>
          </cell>
          <cell r="O40">
            <v>2.2727272727272729</v>
          </cell>
          <cell r="P40">
            <v>112.5</v>
          </cell>
          <cell r="Q40">
            <v>20.276666666666667</v>
          </cell>
          <cell r="R40">
            <v>4.166666666666667</v>
          </cell>
          <cell r="Y40">
            <v>136.94333333333333</v>
          </cell>
          <cell r="Z40">
            <v>4.7237399999999994</v>
          </cell>
          <cell r="AA40">
            <v>40</v>
          </cell>
          <cell r="AE40">
            <v>0.95238095238095233</v>
          </cell>
          <cell r="AG40">
            <v>5.0909090909090908</v>
          </cell>
          <cell r="AL40">
            <v>189.98309064935066</v>
          </cell>
        </row>
        <row r="41">
          <cell r="B41" t="str">
            <v>recon</v>
          </cell>
          <cell r="C41" t="str">
            <v>Reconnection</v>
          </cell>
          <cell r="D41">
            <v>83.6</v>
          </cell>
          <cell r="G41">
            <v>19</v>
          </cell>
          <cell r="J41">
            <v>23.5</v>
          </cell>
          <cell r="O41">
            <v>126.1</v>
          </cell>
          <cell r="U41">
            <v>60</v>
          </cell>
          <cell r="Y41">
            <v>60</v>
          </cell>
          <cell r="AL41">
            <v>186.1</v>
          </cell>
        </row>
        <row r="42">
          <cell r="B42" t="str">
            <v>ring back</v>
          </cell>
          <cell r="C42" t="str">
            <v>Ring back (1/2 price offer)</v>
          </cell>
          <cell r="K42">
            <v>2.2727272727272729</v>
          </cell>
          <cell r="O42">
            <v>2.2727272727272729</v>
          </cell>
          <cell r="Q42">
            <v>60.83</v>
          </cell>
          <cell r="R42">
            <v>25</v>
          </cell>
          <cell r="Y42">
            <v>85.83</v>
          </cell>
          <cell r="Z42">
            <v>2.1564900000000002</v>
          </cell>
          <cell r="AE42">
            <v>0.95238095238095233</v>
          </cell>
          <cell r="AG42">
            <v>5.0909090909090908</v>
          </cell>
          <cell r="AL42">
            <v>96.302507316017312</v>
          </cell>
        </row>
        <row r="43">
          <cell r="B43" t="str">
            <v>rwc</v>
          </cell>
          <cell r="C43" t="str">
            <v>Rugby World Cup</v>
          </cell>
          <cell r="K43">
            <v>2.2727272727272729</v>
          </cell>
          <cell r="L43">
            <v>50</v>
          </cell>
          <cell r="O43">
            <v>52.272727272727273</v>
          </cell>
          <cell r="Q43">
            <v>60.83</v>
          </cell>
          <cell r="R43">
            <v>25</v>
          </cell>
          <cell r="S43">
            <v>67</v>
          </cell>
          <cell r="Y43">
            <v>152.82999999999998</v>
          </cell>
          <cell r="Z43">
            <v>0.59332000000000007</v>
          </cell>
          <cell r="AE43">
            <v>0.95238095238095233</v>
          </cell>
          <cell r="AG43">
            <v>5.0909090909090908</v>
          </cell>
          <cell r="AL43">
            <v>211.7393373160173</v>
          </cell>
        </row>
        <row r="44">
          <cell r="B44" t="str">
            <v>price/value</v>
          </cell>
          <cell r="C44" t="str">
            <v>Do More With BT (price/value)</v>
          </cell>
          <cell r="D44">
            <v>150</v>
          </cell>
          <cell r="F44">
            <v>66</v>
          </cell>
          <cell r="G44">
            <v>50</v>
          </cell>
          <cell r="J44">
            <v>75</v>
          </cell>
          <cell r="O44">
            <v>341</v>
          </cell>
          <cell r="Y44">
            <v>0</v>
          </cell>
          <cell r="AL44">
            <v>341</v>
          </cell>
        </row>
        <row r="45">
          <cell r="B45" t="str">
            <v>talk 21</v>
          </cell>
          <cell r="C45" t="str">
            <v>Talk 21</v>
          </cell>
          <cell r="K45">
            <v>2.2727272727272729</v>
          </cell>
          <cell r="O45">
            <v>2.2727272727272729</v>
          </cell>
          <cell r="Q45">
            <v>20.276666666666667</v>
          </cell>
          <cell r="R45">
            <v>8.3333333333333339</v>
          </cell>
          <cell r="S45">
            <v>8.5</v>
          </cell>
          <cell r="Y45">
            <v>37.11</v>
          </cell>
          <cell r="Z45">
            <v>2.9666000000000001</v>
          </cell>
          <cell r="AE45">
            <v>0.95238095238095233</v>
          </cell>
          <cell r="AG45">
            <v>5.0909090909090908</v>
          </cell>
          <cell r="AL45">
            <v>48.392617316017315</v>
          </cell>
        </row>
        <row r="46">
          <cell r="B46" t="str">
            <v>tech buster</v>
          </cell>
          <cell r="C46" t="str">
            <v>Tech Buster (service)</v>
          </cell>
          <cell r="O46">
            <v>0</v>
          </cell>
          <cell r="S46">
            <v>67</v>
          </cell>
          <cell r="Y46">
            <v>67</v>
          </cell>
          <cell r="AL46">
            <v>67</v>
          </cell>
        </row>
        <row r="47">
          <cell r="B47" t="str">
            <v>do with bt</v>
          </cell>
          <cell r="C47" t="str">
            <v>What Can I Do with BT (calls)</v>
          </cell>
          <cell r="O47">
            <v>0</v>
          </cell>
          <cell r="S47">
            <v>67</v>
          </cell>
          <cell r="Y47">
            <v>67</v>
          </cell>
          <cell r="AL47">
            <v>67</v>
          </cell>
        </row>
        <row r="48">
          <cell r="B48" t="str">
            <v>big no</v>
          </cell>
          <cell r="C48" t="str">
            <v>Number Change (service)</v>
          </cell>
          <cell r="K48">
            <v>2.2727272727272729</v>
          </cell>
          <cell r="O48">
            <v>2.2727272727272729</v>
          </cell>
          <cell r="Q48">
            <v>30.414999999999999</v>
          </cell>
          <cell r="R48">
            <v>12.5</v>
          </cell>
          <cell r="S48">
            <v>67</v>
          </cell>
          <cell r="Y48">
            <v>109.91499999999999</v>
          </cell>
          <cell r="Z48">
            <v>0.59332000000000007</v>
          </cell>
          <cell r="AE48">
            <v>0.95238095238095233</v>
          </cell>
          <cell r="AG48">
            <v>5.0909090909090908</v>
          </cell>
          <cell r="AL48">
            <v>118.82433731601731</v>
          </cell>
        </row>
        <row r="49">
          <cell r="B49" t="str">
            <v>misc</v>
          </cell>
          <cell r="C49" t="str">
            <v>Miscellaneous</v>
          </cell>
          <cell r="O49">
            <v>0</v>
          </cell>
          <cell r="X49">
            <v>64</v>
          </cell>
          <cell r="Y49">
            <v>64</v>
          </cell>
          <cell r="AL49">
            <v>64</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Co Tot Calls Data Sheet"/>
      <sheetName val="ProductCo Tot Calls Output"/>
      <sheetName val="Consumer Calls Output"/>
      <sheetName val="SME Calls Output"/>
      <sheetName val="MB Calls Output"/>
      <sheetName val="Non Retail Calls Output"/>
      <sheetName val="CALLS Charts"/>
      <sheetName val="Consumer Calls Data Sheet"/>
      <sheetName val="Non Retail Calls Data Sheet"/>
      <sheetName val="SME Calls Data Sheet"/>
      <sheetName val="MB Calls Data Sheet"/>
      <sheetName val="Consumer Lines Data Sheet"/>
      <sheetName val="ProductCo Lines Data Sheet"/>
      <sheetName val="SME Lines Data Sheet"/>
      <sheetName val="MB Lines Data Sheet"/>
      <sheetName val="Non Retail Lines Data Sheet"/>
      <sheetName val="Consumer Lines Output"/>
      <sheetName val="SME Lines Output"/>
      <sheetName val="MB Lines Output"/>
      <sheetName val="Non Retail Lines Output"/>
      <sheetName val="ProductCo Lines Output"/>
      <sheetName val="PUC's"/>
      <sheetName val="Data Sheets"/>
      <sheetName val="Reporting DataSheet 0203 P1"/>
      <sheetName val="#REF"/>
    </sheetNames>
    <sheetDataSet>
      <sheetData sheetId="0" refreshError="1"/>
      <sheetData sheetId="1" refreshError="1">
        <row r="1">
          <cell r="AC1" t="str">
            <v>National Calls</v>
          </cell>
        </row>
        <row r="2">
          <cell r="AC2">
            <v>1</v>
          </cell>
        </row>
        <row r="4">
          <cell r="AE4" t="str">
            <v>Full Year</v>
          </cell>
        </row>
        <row r="5">
          <cell r="AC5" t="str">
            <v>Yr on Yr Var Better / (Worse)</v>
          </cell>
          <cell r="AD5" t="str">
            <v>Yr on Yr Var % Better / (Worse)</v>
          </cell>
          <cell r="AE5" t="str">
            <v>Forecast</v>
          </cell>
          <cell r="AF5" t="str">
            <v>FY F'Cast Var to Base QPB Better / (Worse)</v>
          </cell>
          <cell r="AG5" t="str">
            <v>Var % Better / (Worse)</v>
          </cell>
        </row>
        <row r="7">
          <cell r="AC7">
            <v>42.799999999999727</v>
          </cell>
          <cell r="AD7">
            <v>1.89707903018482E-2</v>
          </cell>
          <cell r="AE7">
            <v>4665.5999999999995</v>
          </cell>
          <cell r="AF7">
            <v>-23690.453641319367</v>
          </cell>
          <cell r="AG7">
            <v>-0.83546370524558944</v>
          </cell>
        </row>
        <row r="8">
          <cell r="AC8">
            <v>-4.6165599775426216</v>
          </cell>
          <cell r="AD8">
            <v>-5.7761165925907944E-2</v>
          </cell>
          <cell r="AE8">
            <v>154.45556473202294</v>
          </cell>
          <cell r="AF8">
            <v>-14.582018446950173</v>
          </cell>
          <cell r="AG8">
            <v>-8.6264948733389468E-2</v>
          </cell>
        </row>
        <row r="9">
          <cell r="AC9">
            <v>-0.2770885101573124</v>
          </cell>
          <cell r="AE9">
            <v>3.3105187914099572</v>
          </cell>
          <cell r="AF9">
            <v>2.714393585423402</v>
          </cell>
        </row>
        <row r="11">
          <cell r="AC11">
            <v>-0.60871656708179422</v>
          </cell>
          <cell r="AD11">
            <v>-0.12706787878954096</v>
          </cell>
          <cell r="AE11">
            <v>11.451656007401047</v>
          </cell>
          <cell r="AF11">
            <v>-0.72865600740104597</v>
          </cell>
          <cell r="AG11">
            <v>-5.9822441864834715E-2</v>
          </cell>
        </row>
        <row r="13">
          <cell r="AC13">
            <v>-5.2252765446244158</v>
          </cell>
          <cell r="AD13">
            <v>-6.9545639454706112E-2</v>
          </cell>
          <cell r="AE13">
            <v>143.00390872462188</v>
          </cell>
          <cell r="AF13">
            <v>-15.310674454351219</v>
          </cell>
          <cell r="AG13">
            <v>-9.6710449201275736E-2</v>
          </cell>
        </row>
        <row r="14">
          <cell r="AC14">
            <v>-0.28929650293226183</v>
          </cell>
          <cell r="AE14">
            <v>3.0650700601127809</v>
          </cell>
          <cell r="AF14">
            <v>2.5067604124392306</v>
          </cell>
        </row>
        <row r="16">
          <cell r="AC16">
            <v>0.942980033369615</v>
          </cell>
          <cell r="AD16">
            <v>4.6149857258827143E-2</v>
          </cell>
          <cell r="AE16">
            <v>39.450799275294059</v>
          </cell>
          <cell r="AF16">
            <v>201.51254122881744</v>
          </cell>
          <cell r="AG16">
            <v>-1.24343067524603</v>
          </cell>
        </row>
        <row r="18">
          <cell r="AC18">
            <v>-4.2822965112548008</v>
          </cell>
          <cell r="AD18">
            <v>-7.8284815815168357E-2</v>
          </cell>
          <cell r="AE18">
            <v>103.55310944932782</v>
          </cell>
          <cell r="AF18">
            <v>186.20186677446623</v>
          </cell>
          <cell r="AG18">
            <v>-2.2529300233995309</v>
          </cell>
        </row>
        <row r="19">
          <cell r="AC19">
            <v>-1.4907687063012154E-2</v>
          </cell>
          <cell r="AE19">
            <v>0.67043948613305204</v>
          </cell>
          <cell r="AF19">
            <v>1.1593766548432305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Cover"/>
      <sheetName val="01_Item LOG"/>
      <sheetName val="02_Risk CHART"/>
      <sheetName val="03_Issue CHART"/>
      <sheetName val="04_Configuration"/>
      <sheetName val="05_Item HISTORY"/>
      <sheetName val="06_Instructions"/>
      <sheetName val="08_Reporting"/>
      <sheetName val="00_History"/>
    </sheetNames>
    <sheetDataSet>
      <sheetData sheetId="0"/>
      <sheetData sheetId="1"/>
      <sheetData sheetId="2"/>
      <sheetData sheetId="3"/>
      <sheetData sheetId="4">
        <row r="7">
          <cell r="G7" t="str">
            <v>Risk</v>
          </cell>
        </row>
        <row r="8">
          <cell r="G8" t="str">
            <v>Issue</v>
          </cell>
          <cell r="H8" t="str">
            <v>Closed</v>
          </cell>
        </row>
        <row r="21">
          <cell r="F21" t="str">
            <v>Name Surname 2</v>
          </cell>
        </row>
        <row r="22">
          <cell r="F22" t="str">
            <v>Name Surname 3</v>
          </cell>
        </row>
        <row r="23">
          <cell r="F23" t="str">
            <v>Name Surname 4</v>
          </cell>
        </row>
        <row r="24">
          <cell r="F24" t="str">
            <v>Name Surname 5</v>
          </cell>
        </row>
        <row r="25">
          <cell r="F25" t="str">
            <v>Name Surname 6</v>
          </cell>
        </row>
      </sheetData>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Sat 3 Mar"/>
      <sheetName val="Summary"/>
      <sheetName val="Sat 28 Apr"/>
      <sheetName val="Sun 29 Apr"/>
      <sheetName val="Mon 30 Apr"/>
      <sheetName val="Tue 1 May"/>
      <sheetName val="Wed 2 May"/>
      <sheetName val="Thur 3 May"/>
      <sheetName val="Fri 4 May"/>
      <sheetName val="Forecast we 110501"/>
      <sheetName val="Sat 05 May"/>
      <sheetName val="Sun 06 May"/>
      <sheetName val="Mon 07 May"/>
      <sheetName val="Tue 08 May"/>
      <sheetName val="Wed 09 May"/>
      <sheetName val="Thur 10 May"/>
      <sheetName val="Fri 11 May"/>
      <sheetName val="Sat 12 May"/>
      <sheetName val="Sun 13 May"/>
      <sheetName val="Mon 14 May"/>
      <sheetName val="Tue 15 May"/>
      <sheetName val="Wed 16 May"/>
      <sheetName val="Thur 17 May"/>
      <sheetName val="Fri 18 May"/>
      <sheetName val="Forecast we 180501"/>
      <sheetName val="Sat 19 May"/>
      <sheetName val="Sun 20 May"/>
      <sheetName val="Mon 21 May"/>
      <sheetName val="Tue 22 May"/>
      <sheetName val="Wed 23 May"/>
      <sheetName val="Thur 24 May"/>
      <sheetName val="Fri 25 May"/>
      <sheetName val="Forecast we 010601"/>
      <sheetName val="Sat 26 May"/>
      <sheetName val="Sun 27 May"/>
      <sheetName val="Mon 28 May"/>
      <sheetName val="Tues 29 May"/>
      <sheetName val="Wed 30 May"/>
      <sheetName val="Thur 31 May"/>
      <sheetName val="Fri 01 June"/>
      <sheetName val="forecast we0106"/>
      <sheetName val="Abandonment wc 1905"/>
      <sheetName val="Abandonment wc 2605"/>
      <sheetName val="Abandonment wc1205"/>
      <sheetName val="Forecast we 250501"/>
      <sheetName val="CB 15m"/>
      <sheetName val="Abandonment wc 2104"/>
      <sheetName val="Abandonment wc 2804"/>
      <sheetName val="Abandonment wc 0505"/>
      <sheetName val="Call Pattern Calculation"/>
      <sheetName val="Forecast we 040501"/>
      <sheetName val="Calls by 15m"/>
      <sheetName val="Forecast 090301"/>
      <sheetName val="Forecast 160301"/>
      <sheetName val="Forecast we 300301"/>
      <sheetName val="Forecast we 060401"/>
      <sheetName val="Forecast we 130401"/>
      <sheetName val="Forecast we 200401"/>
      <sheetName val="Forecast we 270401"/>
      <sheetName val="Forecast 300301"/>
      <sheetName val="Actual agents wc 0303"/>
      <sheetName val="Actual agents wc 1003"/>
      <sheetName val="Actual agents wc 1703"/>
      <sheetName val="Shifted Agents wc 0303 "/>
      <sheetName val="Shifted Agents wc 1003 "/>
      <sheetName val="Shifted Agents wc 1703"/>
    </sheetNames>
    <sheetDataSet>
      <sheetData sheetId="0" refreshError="1"/>
      <sheetData sheetId="1" refreshError="1">
        <row r="2">
          <cell r="B2">
            <v>1.33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s>
    <sheetDataSet>
      <sheetData sheetId="0" refreshError="1"/>
      <sheetData sheetId="1">
        <row r="5">
          <cell r="A5" t="str">
            <v>Group Wide</v>
          </cell>
        </row>
        <row r="6">
          <cell r="A6" t="str">
            <v>New Co</v>
          </cell>
        </row>
        <row r="7">
          <cell r="A7" t="str">
            <v>CTO/CIO</v>
          </cell>
        </row>
        <row r="8">
          <cell r="A8" t="str">
            <v>Group IT</v>
          </cell>
        </row>
        <row r="9">
          <cell r="A9" t="str">
            <v>NT&amp;IT</v>
          </cell>
        </row>
        <row r="10">
          <cell r="A10" t="str">
            <v>Networks</v>
          </cell>
        </row>
        <row r="11">
          <cell r="A11" t="str">
            <v>Corporate</v>
          </cell>
        </row>
        <row r="12">
          <cell r="A12" t="str">
            <v>Consumer</v>
          </cell>
        </row>
        <row r="13">
          <cell r="A13" t="str">
            <v>Business</v>
          </cell>
        </row>
        <row r="14">
          <cell r="A14" t="str">
            <v>Cobi</v>
          </cell>
        </row>
        <row r="15">
          <cell r="A15" t="str">
            <v>Finance</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K61"/>
  <sheetViews>
    <sheetView showGridLines="0" topLeftCell="A28" zoomScaleNormal="100" workbookViewId="0">
      <selection activeCell="A40" sqref="A40"/>
    </sheetView>
  </sheetViews>
  <sheetFormatPr defaultColWidth="9.140625" defaultRowHeight="12.75"/>
  <cols>
    <col min="1" max="1" width="18.7109375" style="197" customWidth="1"/>
    <col min="2" max="3" width="9.140625" style="197"/>
    <col min="4" max="4" width="12.5703125" style="197" customWidth="1"/>
    <col min="5" max="5" width="18.7109375" style="197" customWidth="1"/>
    <col min="6" max="6" width="21" style="197" customWidth="1"/>
    <col min="7" max="7" width="31" style="197" customWidth="1"/>
    <col min="8" max="8" width="3.42578125" style="197" customWidth="1"/>
    <col min="9" max="10" width="9.140625" style="197"/>
    <col min="11" max="11" width="9.42578125" style="197" customWidth="1"/>
    <col min="12" max="16384" width="9.140625" style="197"/>
  </cols>
  <sheetData>
    <row r="1" spans="2:11" ht="7.5" customHeight="1"/>
    <row r="2" spans="2:11" ht="18">
      <c r="B2" s="198"/>
      <c r="E2" s="350" t="s">
        <v>672</v>
      </c>
      <c r="F2" s="350"/>
      <c r="G2" s="350"/>
    </row>
    <row r="3" spans="2:11" ht="30" customHeight="1">
      <c r="E3" s="350"/>
      <c r="F3" s="350"/>
      <c r="G3" s="350"/>
    </row>
    <row r="4" spans="2:11" ht="13.5" thickBot="1"/>
    <row r="5" spans="2:11" ht="18">
      <c r="B5" s="199" t="s">
        <v>44</v>
      </c>
      <c r="E5" s="354"/>
      <c r="F5" s="355"/>
      <c r="G5" s="355"/>
      <c r="H5" s="355"/>
      <c r="I5" s="200"/>
      <c r="J5" s="200"/>
      <c r="K5" s="201"/>
    </row>
    <row r="6" spans="2:11" ht="18">
      <c r="B6" s="199" t="s">
        <v>673</v>
      </c>
      <c r="E6" s="202"/>
      <c r="F6" s="203"/>
      <c r="G6" s="203"/>
      <c r="H6" s="203"/>
      <c r="K6" s="204"/>
    </row>
    <row r="7" spans="2:11" ht="18">
      <c r="B7" s="199" t="s">
        <v>45</v>
      </c>
      <c r="E7" s="356"/>
      <c r="F7" s="357"/>
      <c r="G7" s="357"/>
      <c r="H7" s="357"/>
      <c r="K7" s="204"/>
    </row>
    <row r="8" spans="2:11" ht="18">
      <c r="B8" s="199" t="s">
        <v>46</v>
      </c>
      <c r="E8" s="356"/>
      <c r="F8" s="357"/>
      <c r="G8" s="357"/>
      <c r="H8" s="357"/>
      <c r="K8" s="204"/>
    </row>
    <row r="9" spans="2:11" ht="18.75" thickBot="1">
      <c r="B9" s="199" t="s">
        <v>47</v>
      </c>
      <c r="E9" s="358"/>
      <c r="F9" s="359"/>
      <c r="G9" s="359"/>
      <c r="H9" s="359"/>
      <c r="I9" s="205"/>
      <c r="J9" s="205"/>
      <c r="K9" s="206"/>
    </row>
    <row r="11" spans="2:11" ht="15.75">
      <c r="B11" s="276" t="s">
        <v>13</v>
      </c>
      <c r="C11" s="277"/>
      <c r="D11" s="277"/>
      <c r="E11" s="278" t="s">
        <v>662</v>
      </c>
      <c r="F11" s="278" t="s">
        <v>17</v>
      </c>
      <c r="G11" s="279" t="s">
        <v>18</v>
      </c>
      <c r="I11" s="276" t="s">
        <v>125</v>
      </c>
      <c r="J11" s="277"/>
      <c r="K11" s="280" t="s">
        <v>119</v>
      </c>
    </row>
    <row r="12" spans="2:11">
      <c r="B12" s="207"/>
      <c r="E12" s="197" t="str">
        <f>+'Risk Register'!J5</f>
        <v>0 High risks</v>
      </c>
      <c r="F12" s="197" t="str">
        <f>+'Risk Register'!K5</f>
        <v>0 High risks</v>
      </c>
      <c r="G12" s="208" t="str">
        <f>+'Risk Register'!L5</f>
        <v>0 High risks</v>
      </c>
      <c r="I12" s="209" t="str">
        <f>+Actions!F3</f>
        <v>New</v>
      </c>
      <c r="K12" s="210">
        <f>+Actions!G3</f>
        <v>0</v>
      </c>
    </row>
    <row r="13" spans="2:11">
      <c r="B13" s="207"/>
      <c r="E13" s="197" t="str">
        <f>+'Risk Register'!J6</f>
        <v>0 Medium risks</v>
      </c>
      <c r="F13" s="197" t="str">
        <f>+'Risk Register'!K6</f>
        <v>1 Medium risks</v>
      </c>
      <c r="G13" s="208" t="str">
        <f>+'Risk Register'!L6</f>
        <v>0 Medium risks</v>
      </c>
      <c r="I13" s="209" t="str">
        <f>+Actions!F4</f>
        <v>Assigned</v>
      </c>
      <c r="K13" s="210">
        <f>+Actions!G4</f>
        <v>0</v>
      </c>
    </row>
    <row r="14" spans="2:11">
      <c r="B14" s="207"/>
      <c r="E14" s="197" t="str">
        <f>+'Risk Register'!J7</f>
        <v>0 Low risks</v>
      </c>
      <c r="F14" s="197" t="str">
        <f>+'Risk Register'!K7</f>
        <v>0 Low risks</v>
      </c>
      <c r="G14" s="208" t="str">
        <f>+'Risk Register'!L7</f>
        <v>0 Low risks</v>
      </c>
      <c r="I14" s="209" t="str">
        <f>+Actions!F5</f>
        <v>In progress</v>
      </c>
      <c r="K14" s="210">
        <f>+Actions!G5</f>
        <v>0</v>
      </c>
    </row>
    <row r="15" spans="2:11">
      <c r="B15" s="207"/>
      <c r="G15" s="208"/>
      <c r="I15" s="209" t="str">
        <f>+Actions!F6</f>
        <v>Completed</v>
      </c>
      <c r="K15" s="210">
        <f>+Actions!G6</f>
        <v>0</v>
      </c>
    </row>
    <row r="16" spans="2:11">
      <c r="B16" s="211" t="str">
        <f>+'Risk Register'!R6</f>
        <v>Total financial impact €100000</v>
      </c>
      <c r="D16" s="212"/>
      <c r="G16" s="208"/>
      <c r="I16" s="209" t="str">
        <f>+Actions!F7</f>
        <v>Cancelled</v>
      </c>
      <c r="K16" s="210">
        <f>+Actions!G7</f>
        <v>0</v>
      </c>
    </row>
    <row r="17" spans="2:11">
      <c r="B17" s="213" t="str">
        <f>+'Risk Register'!R7</f>
        <v>Total current/net Risk Value €50000</v>
      </c>
      <c r="C17" s="214"/>
      <c r="D17" s="214"/>
      <c r="E17" s="214"/>
      <c r="F17" s="214"/>
      <c r="G17" s="215"/>
      <c r="I17" s="213"/>
      <c r="J17" s="214"/>
      <c r="K17" s="216"/>
    </row>
    <row r="19" spans="2:11" ht="15.75">
      <c r="B19" s="276" t="s">
        <v>14</v>
      </c>
      <c r="C19" s="277"/>
      <c r="D19" s="277"/>
      <c r="E19" s="281" t="s">
        <v>119</v>
      </c>
      <c r="F19" s="277"/>
      <c r="G19" s="282" t="s">
        <v>120</v>
      </c>
      <c r="I19" s="276" t="s">
        <v>278</v>
      </c>
      <c r="J19" s="277"/>
      <c r="K19" s="280" t="s">
        <v>119</v>
      </c>
    </row>
    <row r="20" spans="2:11">
      <c r="B20" s="207" t="s">
        <v>16</v>
      </c>
      <c r="E20" s="197">
        <f>+'Issues log'!H3</f>
        <v>0</v>
      </c>
      <c r="G20" s="208"/>
      <c r="I20" s="207" t="s">
        <v>17</v>
      </c>
      <c r="K20" s="210">
        <f>'Board Actions'!G4</f>
        <v>0</v>
      </c>
    </row>
    <row r="21" spans="2:11">
      <c r="B21" s="207" t="s">
        <v>17</v>
      </c>
      <c r="E21" s="197">
        <f>+'Issues log'!H4</f>
        <v>0</v>
      </c>
      <c r="G21" s="217">
        <f>+'Issues log'!N1</f>
        <v>0</v>
      </c>
      <c r="I21" s="207" t="s">
        <v>19</v>
      </c>
      <c r="K21" s="210">
        <f>'Board Actions'!G5</f>
        <v>0</v>
      </c>
    </row>
    <row r="22" spans="2:11">
      <c r="B22" s="207" t="s">
        <v>118</v>
      </c>
      <c r="E22" s="197">
        <f>+'Issues log'!H5</f>
        <v>0</v>
      </c>
      <c r="G22" s="208"/>
      <c r="I22" s="207" t="s">
        <v>277</v>
      </c>
      <c r="K22" s="210">
        <f>'Board Actions'!G6</f>
        <v>0</v>
      </c>
    </row>
    <row r="23" spans="2:11">
      <c r="B23" s="213" t="s">
        <v>19</v>
      </c>
      <c r="C23" s="214"/>
      <c r="D23" s="214"/>
      <c r="E23" s="214">
        <f>+'Issues log'!H6</f>
        <v>0</v>
      </c>
      <c r="F23" s="214"/>
      <c r="G23" s="218"/>
      <c r="I23" s="213"/>
      <c r="J23" s="214"/>
      <c r="K23" s="218"/>
    </row>
    <row r="25" spans="2:11" ht="15.75">
      <c r="B25" s="276" t="s">
        <v>11</v>
      </c>
      <c r="C25" s="277"/>
      <c r="D25" s="277"/>
      <c r="E25" s="281" t="s">
        <v>119</v>
      </c>
      <c r="F25" s="277"/>
      <c r="G25" s="282" t="s">
        <v>120</v>
      </c>
    </row>
    <row r="26" spans="2:11">
      <c r="B26" s="207" t="s">
        <v>77</v>
      </c>
      <c r="E26" s="219">
        <f>+'Change log'!J2</f>
        <v>0</v>
      </c>
      <c r="G26" s="217">
        <f>+'Change log'!O4</f>
        <v>0</v>
      </c>
    </row>
    <row r="27" spans="2:11">
      <c r="B27" s="207" t="s">
        <v>78</v>
      </c>
      <c r="E27" s="219">
        <f>+'Change log'!J3</f>
        <v>0</v>
      </c>
      <c r="G27" s="217">
        <f>+'Change log'!O3</f>
        <v>0</v>
      </c>
    </row>
    <row r="28" spans="2:11">
      <c r="B28" s="207" t="s">
        <v>79</v>
      </c>
      <c r="E28" s="219">
        <f>+'Change log'!J4</f>
        <v>0</v>
      </c>
      <c r="G28" s="208"/>
    </row>
    <row r="29" spans="2:11">
      <c r="B29" s="207" t="s">
        <v>80</v>
      </c>
      <c r="E29" s="219">
        <f>+'Change log'!J5</f>
        <v>0</v>
      </c>
      <c r="G29" s="217">
        <f>+'Change log'!O2</f>
        <v>0</v>
      </c>
    </row>
    <row r="30" spans="2:11">
      <c r="B30" s="207" t="s">
        <v>81</v>
      </c>
      <c r="E30" s="219">
        <f>+'Change log'!J6</f>
        <v>0</v>
      </c>
      <c r="G30" s="208"/>
    </row>
    <row r="31" spans="2:11">
      <c r="B31" s="213" t="s">
        <v>130</v>
      </c>
      <c r="C31" s="214"/>
      <c r="D31" s="214"/>
      <c r="E31" s="220">
        <f>+'Change log'!J7</f>
        <v>0</v>
      </c>
      <c r="F31" s="214"/>
      <c r="G31" s="218"/>
    </row>
    <row r="33" spans="2:7" ht="15.75">
      <c r="B33" s="276" t="s">
        <v>98</v>
      </c>
      <c r="C33" s="277"/>
      <c r="D33" s="277"/>
      <c r="E33" s="281" t="s">
        <v>119</v>
      </c>
      <c r="F33" s="277"/>
      <c r="G33" s="283"/>
    </row>
    <row r="34" spans="2:7">
      <c r="B34" s="207" t="s">
        <v>108</v>
      </c>
      <c r="E34" s="197">
        <f>+'Decision log'!$G$3</f>
        <v>0</v>
      </c>
      <c r="G34" s="208"/>
    </row>
    <row r="35" spans="2:7">
      <c r="B35" s="207" t="s">
        <v>109</v>
      </c>
      <c r="E35" s="197">
        <f>+'Decision log'!$G$4</f>
        <v>0</v>
      </c>
      <c r="G35" s="208"/>
    </row>
    <row r="36" spans="2:7">
      <c r="B36" s="207" t="s">
        <v>110</v>
      </c>
      <c r="E36" s="197">
        <f>+'Decision log'!$G$5</f>
        <v>0</v>
      </c>
      <c r="G36" s="208"/>
    </row>
    <row r="37" spans="2:7">
      <c r="B37" s="213" t="s">
        <v>81</v>
      </c>
      <c r="C37" s="214"/>
      <c r="D37" s="214"/>
      <c r="E37" s="214">
        <f>+'Decision log'!$G$6</f>
        <v>0</v>
      </c>
      <c r="F37" s="214"/>
      <c r="G37" s="218"/>
    </row>
    <row r="39" spans="2:7" ht="15.75">
      <c r="B39" s="276" t="s">
        <v>129</v>
      </c>
      <c r="C39" s="277"/>
      <c r="D39" s="277"/>
      <c r="E39" s="281" t="s">
        <v>119</v>
      </c>
      <c r="F39" s="277"/>
      <c r="G39" s="284"/>
    </row>
    <row r="40" spans="2:7">
      <c r="B40" s="207" t="s">
        <v>604</v>
      </c>
      <c r="E40" s="221">
        <f>+'Lessons Learned Log'!G3</f>
        <v>0</v>
      </c>
      <c r="G40" s="208"/>
    </row>
    <row r="41" spans="2:7">
      <c r="B41" s="207" t="s">
        <v>605</v>
      </c>
      <c r="E41" s="221">
        <f>+'Lessons Learned Log'!G4</f>
        <v>0</v>
      </c>
      <c r="G41" s="208"/>
    </row>
    <row r="42" spans="2:7">
      <c r="B42" s="213" t="s">
        <v>603</v>
      </c>
      <c r="C42" s="214"/>
      <c r="D42" s="214"/>
      <c r="E42" s="222">
        <f>+E41+E40</f>
        <v>0</v>
      </c>
      <c r="F42" s="214"/>
      <c r="G42" s="218"/>
    </row>
    <row r="43" spans="2:7" hidden="1"/>
    <row r="44" spans="2:7" ht="15.75" hidden="1">
      <c r="B44" s="285" t="s">
        <v>600</v>
      </c>
      <c r="C44" s="286"/>
      <c r="D44" s="286"/>
      <c r="E44" s="351" t="s">
        <v>119</v>
      </c>
      <c r="F44" s="352"/>
      <c r="G44" s="353"/>
    </row>
    <row r="45" spans="2:7" ht="15.75" hidden="1">
      <c r="B45" s="287"/>
      <c r="C45" s="288"/>
      <c r="D45" s="288"/>
      <c r="E45" s="289" t="s">
        <v>145</v>
      </c>
      <c r="F45" s="278"/>
      <c r="G45" s="282" t="s">
        <v>158</v>
      </c>
    </row>
    <row r="46" spans="2:7" hidden="1">
      <c r="B46" s="207" t="s">
        <v>144</v>
      </c>
      <c r="D46" s="223"/>
      <c r="E46" s="197">
        <f>+'Defects and Off-spec Log'!$K$3</f>
        <v>1</v>
      </c>
      <c r="G46" s="208">
        <f>+'Defects and Off-spec Log'!$L$3</f>
        <v>1</v>
      </c>
    </row>
    <row r="47" spans="2:7" hidden="1">
      <c r="B47" s="207" t="s">
        <v>143</v>
      </c>
      <c r="D47" s="208"/>
      <c r="E47" s="197">
        <f>+'Defects and Off-spec Log'!$K$4</f>
        <v>1</v>
      </c>
      <c r="G47" s="208">
        <f>+'Defects and Off-spec Log'!$L$4</f>
        <v>1</v>
      </c>
    </row>
    <row r="48" spans="2:7" hidden="1">
      <c r="B48" s="207" t="s">
        <v>142</v>
      </c>
      <c r="D48" s="208"/>
      <c r="E48" s="197">
        <f>+'Defects and Off-spec Log'!$K$5</f>
        <v>1</v>
      </c>
      <c r="G48" s="208">
        <f>+'Defects and Off-spec Log'!$L$5</f>
        <v>1</v>
      </c>
    </row>
    <row r="49" spans="2:7" hidden="1">
      <c r="B49" s="213" t="s">
        <v>81</v>
      </c>
      <c r="C49" s="214"/>
      <c r="D49" s="218"/>
      <c r="E49" s="214">
        <f>+'Defects and Off-spec Log'!$K$6</f>
        <v>1</v>
      </c>
      <c r="F49" s="214"/>
      <c r="G49" s="218">
        <f>+'Defects and Off-spec Log'!$L$6</f>
        <v>1</v>
      </c>
    </row>
    <row r="51" spans="2:7" ht="15.75">
      <c r="B51" s="276" t="s">
        <v>684</v>
      </c>
      <c r="C51" s="277"/>
      <c r="D51" s="277"/>
      <c r="E51" s="281" t="s">
        <v>119</v>
      </c>
      <c r="F51" s="277"/>
      <c r="G51" s="283"/>
    </row>
    <row r="52" spans="2:7">
      <c r="B52" s="207" t="s">
        <v>108</v>
      </c>
      <c r="E52" s="197">
        <f>+Assumptions!$G$3</f>
        <v>0</v>
      </c>
      <c r="G52" s="208"/>
    </row>
    <row r="53" spans="2:7">
      <c r="B53" s="207" t="s">
        <v>109</v>
      </c>
      <c r="E53" s="197">
        <f>+Assumptions!$G$4</f>
        <v>0</v>
      </c>
      <c r="G53" s="208"/>
    </row>
    <row r="54" spans="2:7">
      <c r="B54" s="207" t="s">
        <v>110</v>
      </c>
      <c r="E54" s="197">
        <f>+Assumptions!$G$5</f>
        <v>0</v>
      </c>
      <c r="G54" s="208"/>
    </row>
    <row r="55" spans="2:7">
      <c r="B55" s="213" t="s">
        <v>81</v>
      </c>
      <c r="C55" s="214"/>
      <c r="D55" s="214"/>
      <c r="E55" s="214">
        <f>+Assumptions!$G$6</f>
        <v>0</v>
      </c>
      <c r="F55" s="214"/>
      <c r="G55" s="218"/>
    </row>
    <row r="57" spans="2:7" ht="15.75">
      <c r="B57" s="276" t="s">
        <v>687</v>
      </c>
      <c r="C57" s="277"/>
      <c r="D57" s="277"/>
      <c r="E57" s="281" t="s">
        <v>119</v>
      </c>
      <c r="F57" s="277"/>
      <c r="G57" s="283"/>
    </row>
    <row r="58" spans="2:7">
      <c r="B58" s="207" t="s">
        <v>108</v>
      </c>
      <c r="E58" s="197">
        <f>+Dependencies!$G$3</f>
        <v>0</v>
      </c>
      <c r="G58" s="208"/>
    </row>
    <row r="59" spans="2:7">
      <c r="B59" s="207" t="s">
        <v>109</v>
      </c>
      <c r="E59" s="197">
        <f>+Dependencies!$G$4</f>
        <v>0</v>
      </c>
      <c r="G59" s="208"/>
    </row>
    <row r="60" spans="2:7">
      <c r="B60" s="207" t="s">
        <v>110</v>
      </c>
      <c r="E60" s="197">
        <f>+Dependencies!$G$5</f>
        <v>0</v>
      </c>
      <c r="G60" s="208"/>
    </row>
    <row r="61" spans="2:7">
      <c r="B61" s="213" t="s">
        <v>81</v>
      </c>
      <c r="C61" s="214"/>
      <c r="D61" s="214"/>
      <c r="E61" s="214">
        <f>+Dependencies!$G$6</f>
        <v>0</v>
      </c>
      <c r="F61" s="214"/>
      <c r="G61" s="218"/>
    </row>
  </sheetData>
  <mergeCells count="6">
    <mergeCell ref="E2:G3"/>
    <mergeCell ref="E44:G44"/>
    <mergeCell ref="E5:H5"/>
    <mergeCell ref="E7:H7"/>
    <mergeCell ref="E8:H8"/>
    <mergeCell ref="E9:H9"/>
  </mergeCells>
  <phoneticPr fontId="3" type="noConversion"/>
  <pageMargins left="0.23622047244094491" right="0.23622047244094491" top="0.74803149606299213" bottom="0.74803149606299213" header="0.31496062992125984" footer="0.31496062992125984"/>
  <pageSetup paperSize="9" scale="8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V44"/>
  <sheetViews>
    <sheetView showGridLines="0" zoomScale="90" zoomScaleNormal="90" workbookViewId="0">
      <selection activeCell="F17" sqref="F17"/>
    </sheetView>
  </sheetViews>
  <sheetFormatPr defaultColWidth="9.140625" defaultRowHeight="12.75"/>
  <cols>
    <col min="1" max="2" width="9.140625" style="2"/>
    <col min="3" max="3" width="13.42578125" style="2" customWidth="1"/>
    <col min="4" max="4" width="14" style="1" customWidth="1"/>
    <col min="5" max="5" width="10.7109375" style="2" bestFit="1" customWidth="1"/>
    <col min="6" max="6" width="33" style="2" customWidth="1"/>
    <col min="7" max="7" width="11.85546875" style="2" bestFit="1" customWidth="1"/>
    <col min="8" max="8" width="40.28515625" style="24" customWidth="1"/>
    <col min="9" max="9" width="7.5703125" style="1" bestFit="1" customWidth="1"/>
    <col min="10" max="10" width="24.140625" style="1" customWidth="1"/>
    <col min="11" max="11" width="13.42578125" style="2" bestFit="1" customWidth="1"/>
    <col min="12" max="12" width="10.85546875" style="1" bestFit="1" customWidth="1"/>
    <col min="13" max="13" width="8.140625" style="2" customWidth="1"/>
    <col min="14" max="14" width="18.140625" style="2" customWidth="1"/>
    <col min="15" max="15" width="29.85546875" style="2" customWidth="1"/>
    <col min="16" max="21" width="9.140625" style="2"/>
    <col min="22" max="22" width="11.5703125" style="2" customWidth="1"/>
    <col min="23" max="16384" width="9.140625" style="2"/>
  </cols>
  <sheetData>
    <row r="1" spans="1:20">
      <c r="I1" s="2"/>
      <c r="J1" s="2"/>
      <c r="K1" s="1"/>
    </row>
    <row r="2" spans="1:20" ht="18">
      <c r="A2" s="239" t="s">
        <v>583</v>
      </c>
      <c r="B2" s="19"/>
      <c r="G2" s="132" t="s">
        <v>584</v>
      </c>
      <c r="H2" s="133"/>
      <c r="I2" s="239" t="s">
        <v>689</v>
      </c>
      <c r="J2" s="2"/>
      <c r="K2" s="1"/>
      <c r="P2" s="51" t="s">
        <v>114</v>
      </c>
      <c r="Q2" s="61"/>
    </row>
    <row r="3" spans="1:20">
      <c r="A3" s="47" t="s">
        <v>29</v>
      </c>
      <c r="B3" s="50"/>
      <c r="C3" s="325"/>
      <c r="D3" s="275">
        <f>+'Cover sheet'!E5</f>
        <v>0</v>
      </c>
      <c r="G3" s="189">
        <f>+S29</f>
        <v>0</v>
      </c>
      <c r="H3" s="188" t="s">
        <v>601</v>
      </c>
      <c r="I3" s="47" t="s">
        <v>29</v>
      </c>
      <c r="J3" s="325"/>
      <c r="K3" s="275">
        <f>+'Cover sheet'!M5</f>
        <v>0</v>
      </c>
      <c r="P3" s="42" t="s">
        <v>108</v>
      </c>
      <c r="Q3" s="62">
        <f>+Z37</f>
        <v>0</v>
      </c>
    </row>
    <row r="4" spans="1:20">
      <c r="A4" s="47" t="s">
        <v>30</v>
      </c>
      <c r="B4" s="50"/>
      <c r="C4" s="50"/>
      <c r="D4" s="275">
        <f>+'Cover sheet'!E7</f>
        <v>0</v>
      </c>
      <c r="G4" s="189">
        <f>+T29</f>
        <v>0</v>
      </c>
      <c r="H4" s="188" t="s">
        <v>602</v>
      </c>
      <c r="I4" s="47" t="s">
        <v>30</v>
      </c>
      <c r="J4" s="50"/>
      <c r="K4" s="275">
        <f>+'Cover sheet'!M7</f>
        <v>0</v>
      </c>
      <c r="P4" s="42" t="s">
        <v>109</v>
      </c>
      <c r="Q4" s="62">
        <f>+AA37</f>
        <v>0</v>
      </c>
    </row>
    <row r="5" spans="1:20">
      <c r="A5" s="47" t="s">
        <v>50</v>
      </c>
      <c r="B5" s="50"/>
      <c r="C5" s="70"/>
      <c r="D5" s="275">
        <f>+'Cover sheet'!E8</f>
        <v>0</v>
      </c>
      <c r="G5" s="189">
        <f>S29+T29</f>
        <v>0</v>
      </c>
      <c r="H5" s="188" t="s">
        <v>603</v>
      </c>
      <c r="I5" s="47" t="s">
        <v>50</v>
      </c>
      <c r="J5" s="50"/>
      <c r="K5" s="275">
        <f>+'Cover sheet'!M8</f>
        <v>0</v>
      </c>
      <c r="P5" s="42" t="s">
        <v>110</v>
      </c>
      <c r="Q5" s="62">
        <f>+AB37</f>
        <v>0</v>
      </c>
    </row>
    <row r="6" spans="1:20">
      <c r="A6" s="47" t="s">
        <v>49</v>
      </c>
      <c r="B6" s="70"/>
      <c r="C6" s="70"/>
      <c r="D6" s="275">
        <f>+'Cover sheet'!E9</f>
        <v>0</v>
      </c>
      <c r="G6" s="134"/>
      <c r="H6" s="135"/>
      <c r="I6" s="47" t="s">
        <v>49</v>
      </c>
      <c r="J6" s="70"/>
      <c r="K6" s="275">
        <f>+'Cover sheet'!M9</f>
        <v>0</v>
      </c>
      <c r="P6" s="42" t="s">
        <v>81</v>
      </c>
      <c r="Q6" s="62">
        <f>+AC37</f>
        <v>0</v>
      </c>
    </row>
    <row r="7" spans="1:20" s="6" customFormat="1" ht="29.25" customHeight="1">
      <c r="A7" s="340" t="s">
        <v>42</v>
      </c>
      <c r="B7" s="340"/>
      <c r="C7" s="340"/>
      <c r="D7" s="340"/>
      <c r="E7" s="340"/>
      <c r="F7" s="340"/>
      <c r="G7" s="346"/>
      <c r="H7" s="245" t="s">
        <v>585</v>
      </c>
      <c r="I7" s="345" t="s">
        <v>125</v>
      </c>
      <c r="J7" s="379"/>
      <c r="K7" s="379"/>
      <c r="L7" s="379"/>
      <c r="M7" s="380"/>
      <c r="N7" s="246" t="s">
        <v>586</v>
      </c>
      <c r="O7" s="247" t="s">
        <v>587</v>
      </c>
      <c r="S7" s="381" t="s">
        <v>588</v>
      </c>
      <c r="T7" s="382"/>
    </row>
    <row r="8" spans="1:20" s="6" customFormat="1" ht="80.25" customHeight="1">
      <c r="A8" s="248" t="s">
        <v>589</v>
      </c>
      <c r="B8" s="248" t="s">
        <v>126</v>
      </c>
      <c r="C8" s="248" t="s">
        <v>65</v>
      </c>
      <c r="D8" s="249" t="s">
        <v>590</v>
      </c>
      <c r="E8" s="228" t="s">
        <v>591</v>
      </c>
      <c r="F8" s="228" t="s">
        <v>127</v>
      </c>
      <c r="G8" s="228" t="s">
        <v>43</v>
      </c>
      <c r="H8" s="228" t="s">
        <v>592</v>
      </c>
      <c r="I8" s="249" t="s">
        <v>128</v>
      </c>
      <c r="J8" s="249" t="s">
        <v>593</v>
      </c>
      <c r="K8" s="228" t="s">
        <v>594</v>
      </c>
      <c r="L8" s="249" t="s">
        <v>595</v>
      </c>
      <c r="M8" s="228" t="s">
        <v>596</v>
      </c>
      <c r="N8" s="250" t="s">
        <v>586</v>
      </c>
      <c r="O8" s="251" t="s">
        <v>597</v>
      </c>
      <c r="S8" s="307" t="s">
        <v>17</v>
      </c>
      <c r="T8" s="309" t="s">
        <v>19</v>
      </c>
    </row>
    <row r="9" spans="1:20">
      <c r="A9" s="33"/>
      <c r="B9" s="33"/>
      <c r="C9" s="33"/>
      <c r="D9" s="36"/>
      <c r="E9" s="34"/>
      <c r="F9" s="34"/>
      <c r="G9" s="34"/>
      <c r="H9" s="35"/>
      <c r="I9" s="36"/>
      <c r="J9" s="36"/>
      <c r="K9" s="35"/>
      <c r="L9" s="36"/>
      <c r="M9" s="34" t="s">
        <v>17</v>
      </c>
      <c r="N9" s="34"/>
      <c r="O9" s="35"/>
      <c r="P9" s="5"/>
      <c r="Q9" s="5"/>
      <c r="R9" s="5"/>
      <c r="S9" s="5">
        <v>0</v>
      </c>
      <c r="T9" s="5">
        <f t="shared" ref="T9:T25" si="0">IF($M9="Closed",1,0)</f>
        <v>0</v>
      </c>
    </row>
    <row r="10" spans="1:20">
      <c r="A10" s="33"/>
      <c r="B10" s="33"/>
      <c r="C10" s="33"/>
      <c r="D10" s="36"/>
      <c r="E10" s="34"/>
      <c r="F10" s="34"/>
      <c r="G10" s="34"/>
      <c r="H10" s="35"/>
      <c r="I10" s="36"/>
      <c r="J10" s="36"/>
      <c r="K10" s="35"/>
      <c r="L10" s="36"/>
      <c r="M10" s="34" t="s">
        <v>19</v>
      </c>
      <c r="N10" s="34"/>
      <c r="O10" s="35"/>
      <c r="P10" s="5"/>
      <c r="Q10" s="5"/>
      <c r="R10" s="5"/>
      <c r="S10" s="5">
        <f t="shared" ref="S10:S25" si="1">IF($M10="Open",1,0)</f>
        <v>0</v>
      </c>
      <c r="T10" s="5">
        <v>0</v>
      </c>
    </row>
    <row r="11" spans="1:20">
      <c r="A11" s="33"/>
      <c r="B11" s="33"/>
      <c r="C11" s="33"/>
      <c r="D11" s="36"/>
      <c r="E11" s="34"/>
      <c r="F11" s="34"/>
      <c r="G11" s="34"/>
      <c r="H11" s="35"/>
      <c r="I11" s="36"/>
      <c r="J11" s="36"/>
      <c r="K11" s="35"/>
      <c r="L11" s="36"/>
      <c r="M11" s="34"/>
      <c r="N11" s="34"/>
      <c r="O11" s="35"/>
      <c r="P11" s="5"/>
      <c r="Q11" s="5"/>
      <c r="R11" s="5"/>
      <c r="S11" s="5">
        <f t="shared" si="1"/>
        <v>0</v>
      </c>
      <c r="T11" s="5">
        <f t="shared" si="0"/>
        <v>0</v>
      </c>
    </row>
    <row r="12" spans="1:20">
      <c r="A12" s="33"/>
      <c r="B12" s="33"/>
      <c r="C12" s="33"/>
      <c r="D12" s="36"/>
      <c r="E12" s="34"/>
      <c r="F12" s="34"/>
      <c r="G12" s="34"/>
      <c r="H12" s="35"/>
      <c r="I12" s="36"/>
      <c r="J12" s="36"/>
      <c r="K12" s="35"/>
      <c r="L12" s="36"/>
      <c r="M12" s="34"/>
      <c r="N12" s="34"/>
      <c r="O12" s="35"/>
      <c r="P12" s="5"/>
      <c r="Q12" s="5"/>
      <c r="R12" s="5"/>
      <c r="S12" s="5">
        <f t="shared" si="1"/>
        <v>0</v>
      </c>
      <c r="T12" s="5">
        <f t="shared" si="0"/>
        <v>0</v>
      </c>
    </row>
    <row r="13" spans="1:20">
      <c r="A13" s="33"/>
      <c r="B13" s="33"/>
      <c r="C13" s="33"/>
      <c r="D13" s="36"/>
      <c r="E13" s="34"/>
      <c r="F13" s="34"/>
      <c r="G13" s="34"/>
      <c r="H13" s="35"/>
      <c r="I13" s="36"/>
      <c r="J13" s="36"/>
      <c r="K13" s="35"/>
      <c r="L13" s="36"/>
      <c r="M13" s="34"/>
      <c r="N13" s="34"/>
      <c r="O13" s="35"/>
      <c r="P13" s="5"/>
      <c r="Q13" s="5"/>
      <c r="R13" s="5"/>
      <c r="S13" s="5">
        <f t="shared" si="1"/>
        <v>0</v>
      </c>
      <c r="T13" s="5">
        <f t="shared" si="0"/>
        <v>0</v>
      </c>
    </row>
    <row r="14" spans="1:20">
      <c r="A14" s="33"/>
      <c r="B14" s="33"/>
      <c r="C14" s="33"/>
      <c r="D14" s="36"/>
      <c r="E14" s="34"/>
      <c r="F14" s="34"/>
      <c r="G14" s="34"/>
      <c r="H14" s="35"/>
      <c r="I14" s="36"/>
      <c r="J14" s="36"/>
      <c r="K14" s="35"/>
      <c r="L14" s="36"/>
      <c r="M14" s="34"/>
      <c r="N14" s="34"/>
      <c r="O14" s="35"/>
      <c r="P14" s="5"/>
      <c r="Q14" s="5"/>
      <c r="R14" s="5"/>
      <c r="S14" s="5">
        <f t="shared" si="1"/>
        <v>0</v>
      </c>
      <c r="T14" s="5">
        <f t="shared" si="0"/>
        <v>0</v>
      </c>
    </row>
    <row r="15" spans="1:20">
      <c r="A15" s="33"/>
      <c r="B15" s="33"/>
      <c r="C15" s="33"/>
      <c r="D15" s="36"/>
      <c r="E15" s="34"/>
      <c r="F15" s="34"/>
      <c r="G15" s="34"/>
      <c r="H15" s="35"/>
      <c r="I15" s="36"/>
      <c r="J15" s="36"/>
      <c r="K15" s="35"/>
      <c r="L15" s="36"/>
      <c r="M15" s="34"/>
      <c r="N15" s="34"/>
      <c r="O15" s="35"/>
      <c r="P15" s="5"/>
      <c r="Q15" s="5"/>
      <c r="R15" s="5"/>
      <c r="S15" s="5">
        <f t="shared" si="1"/>
        <v>0</v>
      </c>
      <c r="T15" s="5">
        <f t="shared" si="0"/>
        <v>0</v>
      </c>
    </row>
    <row r="16" spans="1:20">
      <c r="A16" s="33"/>
      <c r="B16" s="33"/>
      <c r="C16" s="33"/>
      <c r="D16" s="36"/>
      <c r="E16" s="34"/>
      <c r="F16" s="34"/>
      <c r="G16" s="34"/>
      <c r="H16" s="35"/>
      <c r="I16" s="36"/>
      <c r="J16" s="36"/>
      <c r="K16" s="35"/>
      <c r="L16" s="36"/>
      <c r="M16" s="34"/>
      <c r="N16" s="34"/>
      <c r="O16" s="35"/>
      <c r="P16" s="5"/>
      <c r="Q16" s="5"/>
      <c r="R16" s="5"/>
      <c r="S16" s="5">
        <f t="shared" si="1"/>
        <v>0</v>
      </c>
      <c r="T16" s="5">
        <f t="shared" si="0"/>
        <v>0</v>
      </c>
    </row>
    <row r="17" spans="1:20">
      <c r="A17" s="33"/>
      <c r="B17" s="33"/>
      <c r="C17" s="33"/>
      <c r="D17" s="36"/>
      <c r="E17" s="34"/>
      <c r="F17" s="34"/>
      <c r="G17" s="34"/>
      <c r="H17" s="35"/>
      <c r="I17" s="36"/>
      <c r="J17" s="36"/>
      <c r="K17" s="35"/>
      <c r="L17" s="36"/>
      <c r="M17" s="34"/>
      <c r="N17" s="34"/>
      <c r="O17" s="35"/>
      <c r="P17" s="5"/>
      <c r="Q17" s="5"/>
      <c r="R17" s="5"/>
      <c r="S17" s="5">
        <f t="shared" si="1"/>
        <v>0</v>
      </c>
      <c r="T17" s="5">
        <f t="shared" si="0"/>
        <v>0</v>
      </c>
    </row>
    <row r="18" spans="1:20">
      <c r="A18" s="33"/>
      <c r="B18" s="33"/>
      <c r="C18" s="33"/>
      <c r="D18" s="36"/>
      <c r="E18" s="34"/>
      <c r="F18" s="34"/>
      <c r="G18" s="34"/>
      <c r="H18" s="35"/>
      <c r="I18" s="36"/>
      <c r="J18" s="36"/>
      <c r="K18" s="35"/>
      <c r="L18" s="36"/>
      <c r="M18" s="34"/>
      <c r="N18" s="34"/>
      <c r="O18" s="35"/>
      <c r="P18" s="5"/>
      <c r="Q18" s="5"/>
      <c r="R18" s="5"/>
      <c r="S18" s="5">
        <f t="shared" si="1"/>
        <v>0</v>
      </c>
      <c r="T18" s="5">
        <f t="shared" si="0"/>
        <v>0</v>
      </c>
    </row>
    <row r="19" spans="1:20">
      <c r="A19" s="33"/>
      <c r="B19" s="33"/>
      <c r="C19" s="33"/>
      <c r="D19" s="36"/>
      <c r="E19" s="34"/>
      <c r="F19" s="34"/>
      <c r="G19" s="34"/>
      <c r="H19" s="35"/>
      <c r="I19" s="36"/>
      <c r="J19" s="36"/>
      <c r="K19" s="35"/>
      <c r="L19" s="36"/>
      <c r="M19" s="34"/>
      <c r="N19" s="34"/>
      <c r="O19" s="35"/>
      <c r="P19" s="5"/>
      <c r="Q19" s="5"/>
      <c r="R19" s="5"/>
      <c r="S19" s="5">
        <f t="shared" si="1"/>
        <v>0</v>
      </c>
      <c r="T19" s="5">
        <f t="shared" si="0"/>
        <v>0</v>
      </c>
    </row>
    <row r="20" spans="1:20">
      <c r="A20" s="33"/>
      <c r="B20" s="33"/>
      <c r="C20" s="33"/>
      <c r="D20" s="36"/>
      <c r="E20" s="34"/>
      <c r="F20" s="34"/>
      <c r="G20" s="34"/>
      <c r="H20" s="35"/>
      <c r="I20" s="36"/>
      <c r="J20" s="36"/>
      <c r="K20" s="35"/>
      <c r="L20" s="36"/>
      <c r="M20" s="34"/>
      <c r="N20" s="34"/>
      <c r="O20" s="35"/>
      <c r="P20" s="5"/>
      <c r="Q20" s="5"/>
      <c r="R20" s="5"/>
      <c r="S20" s="5">
        <f t="shared" si="1"/>
        <v>0</v>
      </c>
      <c r="T20" s="5">
        <f t="shared" si="0"/>
        <v>0</v>
      </c>
    </row>
    <row r="21" spans="1:20">
      <c r="A21" s="33"/>
      <c r="B21" s="33"/>
      <c r="C21" s="33"/>
      <c r="D21" s="36"/>
      <c r="E21" s="34"/>
      <c r="F21" s="34"/>
      <c r="G21" s="34"/>
      <c r="H21" s="35"/>
      <c r="I21" s="36"/>
      <c r="J21" s="36"/>
      <c r="K21" s="35"/>
      <c r="L21" s="36"/>
      <c r="M21" s="34"/>
      <c r="N21" s="34"/>
      <c r="O21" s="35"/>
      <c r="P21" s="5"/>
      <c r="Q21" s="5"/>
      <c r="R21" s="5"/>
      <c r="S21" s="5">
        <f t="shared" si="1"/>
        <v>0</v>
      </c>
      <c r="T21" s="5">
        <f t="shared" si="0"/>
        <v>0</v>
      </c>
    </row>
    <row r="22" spans="1:20">
      <c r="A22" s="33"/>
      <c r="B22" s="33"/>
      <c r="C22" s="33"/>
      <c r="D22" s="36"/>
      <c r="E22" s="34"/>
      <c r="F22" s="34"/>
      <c r="G22" s="34"/>
      <c r="H22" s="35"/>
      <c r="I22" s="36"/>
      <c r="J22" s="36"/>
      <c r="K22" s="35"/>
      <c r="L22" s="36"/>
      <c r="M22" s="34"/>
      <c r="N22" s="34"/>
      <c r="O22" s="35"/>
      <c r="P22" s="5"/>
      <c r="Q22" s="5"/>
      <c r="R22" s="5"/>
      <c r="S22" s="5">
        <f t="shared" si="1"/>
        <v>0</v>
      </c>
      <c r="T22" s="5">
        <f t="shared" si="0"/>
        <v>0</v>
      </c>
    </row>
    <row r="23" spans="1:20">
      <c r="A23" s="33"/>
      <c r="B23" s="33"/>
      <c r="C23" s="33"/>
      <c r="D23" s="36"/>
      <c r="E23" s="34"/>
      <c r="F23" s="34"/>
      <c r="G23" s="34"/>
      <c r="H23" s="35"/>
      <c r="I23" s="36"/>
      <c r="J23" s="36"/>
      <c r="K23" s="35"/>
      <c r="L23" s="36"/>
      <c r="M23" s="34"/>
      <c r="N23" s="34"/>
      <c r="O23" s="35"/>
      <c r="P23" s="5"/>
      <c r="Q23" s="5"/>
      <c r="R23" s="5"/>
      <c r="S23" s="5">
        <f t="shared" si="1"/>
        <v>0</v>
      </c>
      <c r="T23" s="5">
        <f t="shared" si="0"/>
        <v>0</v>
      </c>
    </row>
    <row r="24" spans="1:20">
      <c r="A24" s="33"/>
      <c r="B24" s="33"/>
      <c r="C24" s="33"/>
      <c r="D24" s="36"/>
      <c r="E24" s="34"/>
      <c r="F24" s="34"/>
      <c r="G24" s="34"/>
      <c r="H24" s="35"/>
      <c r="I24" s="36"/>
      <c r="J24" s="36"/>
      <c r="K24" s="35"/>
      <c r="L24" s="36"/>
      <c r="M24" s="34"/>
      <c r="N24" s="34"/>
      <c r="O24" s="35"/>
      <c r="P24" s="5"/>
      <c r="Q24" s="5"/>
      <c r="R24" s="5"/>
      <c r="S24" s="5">
        <f t="shared" si="1"/>
        <v>0</v>
      </c>
      <c r="T24" s="5">
        <f t="shared" si="0"/>
        <v>0</v>
      </c>
    </row>
    <row r="25" spans="1:20">
      <c r="A25" s="33"/>
      <c r="B25" s="33"/>
      <c r="C25" s="33"/>
      <c r="D25" s="36"/>
      <c r="E25" s="34"/>
      <c r="F25" s="34"/>
      <c r="G25" s="34"/>
      <c r="H25" s="35"/>
      <c r="I25" s="36"/>
      <c r="J25" s="36"/>
      <c r="K25" s="35"/>
      <c r="L25" s="36"/>
      <c r="M25" s="34"/>
      <c r="N25" s="34"/>
      <c r="O25" s="35"/>
      <c r="P25" s="5"/>
      <c r="Q25" s="5"/>
      <c r="R25" s="5"/>
      <c r="S25" s="5">
        <f t="shared" si="1"/>
        <v>0</v>
      </c>
      <c r="T25" s="5">
        <f t="shared" si="0"/>
        <v>0</v>
      </c>
    </row>
    <row r="26" spans="1:20" ht="10.5" customHeight="1">
      <c r="A26" s="33"/>
      <c r="B26" s="33"/>
      <c r="C26" s="33"/>
      <c r="D26" s="36"/>
      <c r="E26" s="34"/>
      <c r="F26" s="34"/>
      <c r="G26" s="34"/>
      <c r="H26" s="35"/>
      <c r="I26" s="36"/>
      <c r="J26" s="36"/>
      <c r="K26" s="35"/>
      <c r="L26" s="36"/>
      <c r="M26" s="34"/>
      <c r="N26" s="34"/>
      <c r="O26" s="35"/>
      <c r="P26" s="5"/>
      <c r="Q26" s="5"/>
      <c r="R26" s="5"/>
      <c r="S26" s="5">
        <f>IF($M26="Open",1,0)</f>
        <v>0</v>
      </c>
      <c r="T26" s="5">
        <f>IF($M26="Closed",1,0)</f>
        <v>0</v>
      </c>
    </row>
    <row r="27" spans="1:20">
      <c r="A27" s="33"/>
      <c r="B27" s="33"/>
      <c r="C27" s="33"/>
      <c r="D27" s="36"/>
      <c r="E27" s="34"/>
      <c r="F27" s="34"/>
      <c r="G27" s="34"/>
      <c r="H27" s="35"/>
      <c r="I27" s="36"/>
      <c r="J27" s="36"/>
      <c r="K27" s="35"/>
      <c r="L27" s="36"/>
      <c r="M27" s="34"/>
      <c r="N27" s="34"/>
      <c r="O27" s="35"/>
      <c r="P27" s="5"/>
      <c r="Q27" s="5"/>
      <c r="R27" s="5"/>
      <c r="S27" s="5">
        <f>IF($M27="Open",1,0)</f>
        <v>0</v>
      </c>
      <c r="T27" s="5">
        <f>IF($M27="Closed",1,0)</f>
        <v>0</v>
      </c>
    </row>
    <row r="28" spans="1:20">
      <c r="A28" s="254"/>
      <c r="B28" s="254"/>
      <c r="C28" s="254"/>
      <c r="D28" s="255"/>
      <c r="E28" s="256"/>
      <c r="F28" s="256"/>
      <c r="G28" s="256"/>
      <c r="H28" s="257"/>
      <c r="I28" s="255"/>
      <c r="J28" s="255"/>
      <c r="K28" s="256"/>
      <c r="L28" s="255"/>
      <c r="M28" s="256"/>
      <c r="N28" s="256"/>
      <c r="O28" s="256"/>
      <c r="S28" s="136"/>
      <c r="T28" s="136"/>
    </row>
    <row r="29" spans="1:20">
      <c r="S29" s="86">
        <f>SUM(S9:S28)</f>
        <v>0</v>
      </c>
      <c r="T29" s="86">
        <f>SUM(T9:T28)</f>
        <v>0</v>
      </c>
    </row>
    <row r="32" spans="1:20" ht="15.75">
      <c r="A32" s="17" t="s">
        <v>32</v>
      </c>
      <c r="B32" s="17"/>
      <c r="C32" s="17"/>
    </row>
    <row r="33" spans="1:22">
      <c r="A33" s="21" t="s">
        <v>31</v>
      </c>
      <c r="B33" s="21" t="s">
        <v>31</v>
      </c>
      <c r="C33" s="21"/>
      <c r="D33" s="21" t="s">
        <v>31</v>
      </c>
      <c r="E33" s="21" t="s">
        <v>31</v>
      </c>
      <c r="F33" s="21" t="s">
        <v>31</v>
      </c>
      <c r="G33" s="21"/>
      <c r="H33" s="21" t="s">
        <v>31</v>
      </c>
      <c r="I33" s="21"/>
      <c r="J33" s="21" t="s">
        <v>31</v>
      </c>
      <c r="K33" s="21" t="s">
        <v>31</v>
      </c>
      <c r="L33" s="21" t="s">
        <v>31</v>
      </c>
      <c r="M33" s="21"/>
      <c r="N33" s="21" t="s">
        <v>31</v>
      </c>
    </row>
    <row r="35" spans="1:22" ht="15.75">
      <c r="A35" s="17" t="s">
        <v>27</v>
      </c>
      <c r="B35" s="17"/>
      <c r="C35" s="17"/>
    </row>
    <row r="36" spans="1:22" s="5" customFormat="1" ht="18" customHeight="1">
      <c r="A36" s="190"/>
      <c r="B36" s="190" t="s">
        <v>598</v>
      </c>
      <c r="C36" s="190"/>
      <c r="D36" s="191"/>
      <c r="E36" s="190"/>
      <c r="F36" s="190"/>
      <c r="G36" s="190"/>
      <c r="H36" s="180"/>
      <c r="I36" s="191" t="s">
        <v>35</v>
      </c>
      <c r="J36" s="191"/>
      <c r="K36" s="190"/>
      <c r="L36" s="191"/>
      <c r="M36" s="190" t="s">
        <v>17</v>
      </c>
      <c r="N36" s="190"/>
      <c r="O36" s="190"/>
      <c r="P36" s="2"/>
      <c r="Q36" s="2"/>
      <c r="R36" s="2"/>
      <c r="S36" s="2"/>
      <c r="T36" s="2"/>
      <c r="U36" s="2"/>
      <c r="V36" s="2"/>
    </row>
    <row r="37" spans="1:22">
      <c r="A37" s="190"/>
      <c r="B37" s="190" t="s">
        <v>599</v>
      </c>
      <c r="C37" s="190"/>
      <c r="D37" s="191"/>
      <c r="E37" s="190"/>
      <c r="F37" s="190"/>
      <c r="G37" s="190"/>
      <c r="H37" s="180"/>
      <c r="I37" s="191" t="s">
        <v>36</v>
      </c>
      <c r="J37" s="191"/>
      <c r="K37" s="190"/>
      <c r="L37" s="191"/>
      <c r="M37" s="190" t="s">
        <v>19</v>
      </c>
      <c r="N37" s="190"/>
      <c r="O37" s="190"/>
    </row>
    <row r="38" spans="1:22">
      <c r="A38" s="190"/>
      <c r="B38" s="190"/>
      <c r="C38" s="190"/>
      <c r="D38" s="191"/>
      <c r="E38" s="190"/>
      <c r="F38" s="190"/>
      <c r="G38" s="190"/>
      <c r="H38" s="180"/>
      <c r="I38" s="191" t="s">
        <v>37</v>
      </c>
      <c r="J38" s="191"/>
      <c r="K38" s="190"/>
      <c r="L38" s="191"/>
      <c r="M38" s="190"/>
      <c r="N38" s="190"/>
      <c r="O38" s="190"/>
    </row>
    <row r="39" spans="1:22">
      <c r="A39" s="190"/>
      <c r="B39" s="190"/>
      <c r="C39" s="190"/>
      <c r="D39" s="191"/>
      <c r="E39" s="190"/>
      <c r="F39" s="190"/>
      <c r="G39" s="190"/>
      <c r="H39" s="180"/>
      <c r="I39" s="191"/>
      <c r="J39" s="191"/>
      <c r="K39" s="190"/>
      <c r="L39" s="191"/>
      <c r="M39" s="190"/>
      <c r="N39" s="190"/>
      <c r="O39" s="190"/>
      <c r="U39" s="5"/>
      <c r="V39" s="5"/>
    </row>
    <row r="40" spans="1:22">
      <c r="A40" s="190"/>
      <c r="B40" s="190"/>
      <c r="C40" s="190"/>
      <c r="D40" s="191"/>
      <c r="E40" s="190"/>
      <c r="F40" s="190"/>
      <c r="G40" s="190"/>
      <c r="H40" s="180"/>
      <c r="I40" s="191"/>
      <c r="J40" s="191"/>
      <c r="K40" s="190"/>
      <c r="L40" s="191"/>
      <c r="M40" s="190"/>
      <c r="N40" s="190"/>
      <c r="O40" s="190"/>
    </row>
    <row r="43" spans="1:22" ht="15.75">
      <c r="A43" s="17" t="s">
        <v>33</v>
      </c>
      <c r="B43" s="17"/>
      <c r="C43" s="17"/>
      <c r="M43" s="20"/>
      <c r="N43" s="20"/>
    </row>
    <row r="44" spans="1:22">
      <c r="A44" s="33"/>
      <c r="B44" s="33"/>
      <c r="C44" s="33"/>
      <c r="D44" s="36"/>
      <c r="E44" s="34"/>
      <c r="F44" s="34" t="s">
        <v>124</v>
      </c>
      <c r="G44" s="34"/>
      <c r="H44" s="35"/>
      <c r="I44" s="36"/>
      <c r="J44" s="36"/>
      <c r="K44" s="35"/>
      <c r="L44" s="36"/>
      <c r="M44" s="34"/>
      <c r="N44" s="34"/>
      <c r="O44" s="35"/>
      <c r="P44" s="5"/>
      <c r="Q44" s="5"/>
      <c r="R44" s="5"/>
      <c r="S44" s="5">
        <f>IF($M44="Open",1,0)</f>
        <v>0</v>
      </c>
      <c r="T44" s="5">
        <f>IF($M44="Closed",1,0)</f>
        <v>0</v>
      </c>
    </row>
  </sheetData>
  <sheetProtection formatCells="0" formatColumns="0" formatRows="0" insertColumns="0" sort="0" autoFilter="0"/>
  <mergeCells count="3">
    <mergeCell ref="A7:G7"/>
    <mergeCell ref="I7:M7"/>
    <mergeCell ref="S7:T7"/>
  </mergeCells>
  <pageMargins left="0.75" right="0.75" top="1" bottom="1" header="0.5" footer="0.5"/>
  <pageSetup paperSize="8" scale="78" fitToHeight="2" orientation="landscape" horizontalDpi="300" verticalDpi="300" r:id="rId1"/>
  <headerFooter alignWithMargins="0">
    <oddFooter>&amp;LPronted on: &amp;D&amp;RPage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9"/>
  <sheetViews>
    <sheetView zoomScaleNormal="100" workbookViewId="0">
      <selection activeCell="E13" sqref="E13"/>
    </sheetView>
  </sheetViews>
  <sheetFormatPr defaultColWidth="9.140625" defaultRowHeight="12.75"/>
  <cols>
    <col min="1" max="1" width="12.28515625" style="2" customWidth="1"/>
    <col min="2" max="2" width="13.42578125" style="2" customWidth="1"/>
    <col min="3" max="3" width="13.5703125" style="1" customWidth="1"/>
    <col min="4" max="4" width="16.140625" style="2" customWidth="1"/>
    <col min="5" max="5" width="25.5703125" style="2" customWidth="1"/>
    <col min="6" max="6" width="13.28515625" style="2" customWidth="1"/>
    <col min="7" max="7" width="21" style="24" customWidth="1"/>
    <col min="8" max="8" width="14.140625" style="2" customWidth="1"/>
    <col min="9" max="9" width="11.7109375" style="1" customWidth="1"/>
    <col min="10" max="10" width="13.85546875" style="2" customWidth="1"/>
    <col min="11" max="11" width="9.140625" style="2"/>
    <col min="12" max="16" width="9.140625" style="86"/>
    <col min="17" max="17" width="11.5703125" style="86" customWidth="1"/>
    <col min="18" max="18" width="9.140625" style="86"/>
    <col min="19" max="16384" width="9.140625" style="2"/>
  </cols>
  <sheetData>
    <row r="1" spans="1:18" s="86" customFormat="1">
      <c r="C1" s="252"/>
      <c r="G1" s="253"/>
      <c r="I1" s="252"/>
    </row>
    <row r="2" spans="1:18" s="86" customFormat="1" ht="18">
      <c r="A2" s="262" t="s">
        <v>684</v>
      </c>
      <c r="C2" s="252"/>
      <c r="F2" s="263" t="s">
        <v>692</v>
      </c>
      <c r="G2" s="336"/>
      <c r="I2" s="252"/>
    </row>
    <row r="3" spans="1:18" s="86" customFormat="1">
      <c r="A3" s="334" t="s">
        <v>29</v>
      </c>
      <c r="B3" s="331"/>
      <c r="C3" s="332">
        <f>+'Cover sheet'!E5</f>
        <v>0</v>
      </c>
      <c r="D3" s="333"/>
      <c r="E3" s="333"/>
      <c r="F3" s="326" t="s">
        <v>108</v>
      </c>
      <c r="G3" s="327">
        <f>+N35</f>
        <v>0</v>
      </c>
      <c r="I3" s="252"/>
    </row>
    <row r="4" spans="1:18" s="86" customFormat="1">
      <c r="A4" s="334" t="s">
        <v>30</v>
      </c>
      <c r="B4" s="330"/>
      <c r="C4" s="332">
        <f>+'Cover sheet'!E7</f>
        <v>0</v>
      </c>
      <c r="D4" s="333"/>
      <c r="E4" s="333"/>
      <c r="F4" s="326" t="s">
        <v>109</v>
      </c>
      <c r="G4" s="327">
        <f>+O35</f>
        <v>0</v>
      </c>
      <c r="I4" s="252"/>
    </row>
    <row r="5" spans="1:18" s="86" customFormat="1">
      <c r="A5" s="334" t="s">
        <v>50</v>
      </c>
      <c r="B5" s="330"/>
      <c r="C5" s="332">
        <f>+'Cover sheet'!E8</f>
        <v>0</v>
      </c>
      <c r="D5" s="333"/>
      <c r="E5" s="333"/>
      <c r="F5" s="326" t="s">
        <v>110</v>
      </c>
      <c r="G5" s="327">
        <f>+P35</f>
        <v>0</v>
      </c>
      <c r="I5" s="252"/>
    </row>
    <row r="6" spans="1:18" s="86" customFormat="1">
      <c r="A6" s="334" t="s">
        <v>49</v>
      </c>
      <c r="B6" s="333"/>
      <c r="C6" s="332">
        <f>+'Cover sheet'!E9</f>
        <v>0</v>
      </c>
      <c r="D6" s="333"/>
      <c r="E6" s="333"/>
      <c r="F6" s="328" t="s">
        <v>81</v>
      </c>
      <c r="G6" s="329">
        <f>+Q35</f>
        <v>0</v>
      </c>
      <c r="I6" s="252"/>
    </row>
    <row r="7" spans="1:18" s="6" customFormat="1" ht="29.25" customHeight="1">
      <c r="A7" s="340" t="s">
        <v>42</v>
      </c>
      <c r="B7" s="340"/>
      <c r="C7" s="340"/>
      <c r="D7" s="340"/>
      <c r="E7" s="340"/>
      <c r="F7" s="261" t="s">
        <v>6</v>
      </c>
      <c r="G7" s="261" t="s">
        <v>107</v>
      </c>
      <c r="H7" s="383" t="s">
        <v>25</v>
      </c>
      <c r="I7" s="383"/>
      <c r="J7" s="258"/>
      <c r="L7" s="290"/>
      <c r="M7" s="290"/>
      <c r="N7" s="303"/>
      <c r="O7" s="304" t="s">
        <v>113</v>
      </c>
      <c r="P7" s="305"/>
      <c r="Q7" s="306"/>
      <c r="R7" s="290"/>
    </row>
    <row r="8" spans="1:18" s="6" customFormat="1" ht="80.25" customHeight="1">
      <c r="A8" s="225" t="s">
        <v>685</v>
      </c>
      <c r="B8" s="225" t="s">
        <v>43</v>
      </c>
      <c r="C8" s="226" t="s">
        <v>100</v>
      </c>
      <c r="D8" s="227" t="s">
        <v>101</v>
      </c>
      <c r="E8" s="227" t="s">
        <v>686</v>
      </c>
      <c r="F8" s="259" t="s">
        <v>6</v>
      </c>
      <c r="G8" s="259"/>
      <c r="H8" s="260" t="s">
        <v>22</v>
      </c>
      <c r="I8" s="259" t="s">
        <v>23</v>
      </c>
      <c r="J8" s="230"/>
      <c r="L8" s="290"/>
      <c r="M8" s="290"/>
      <c r="N8" s="307" t="s">
        <v>108</v>
      </c>
      <c r="O8" s="308" t="s">
        <v>109</v>
      </c>
      <c r="P8" s="308" t="s">
        <v>110</v>
      </c>
      <c r="Q8" s="309" t="s">
        <v>81</v>
      </c>
      <c r="R8" s="290"/>
    </row>
    <row r="9" spans="1:18" s="5" customFormat="1" ht="12">
      <c r="A9" s="292">
        <v>1</v>
      </c>
      <c r="B9" s="292"/>
      <c r="C9" s="293"/>
      <c r="D9" s="294"/>
      <c r="E9" s="294"/>
      <c r="F9" s="294"/>
      <c r="G9" s="295"/>
      <c r="H9" s="296"/>
      <c r="I9" s="293"/>
      <c r="J9" s="294"/>
      <c r="K9" s="291"/>
      <c r="L9" s="291"/>
      <c r="M9" s="291"/>
      <c r="N9" s="291">
        <f>IF($G9="Pending",1,0)</f>
        <v>0</v>
      </c>
      <c r="O9" s="291">
        <f>IF($G9="Deferred",1,0)</f>
        <v>0</v>
      </c>
      <c r="P9" s="291">
        <f>IF($G9="Made",1,0)</f>
        <v>0</v>
      </c>
      <c r="Q9" s="291">
        <f>IF($G9="Cancelled",1,0)</f>
        <v>0</v>
      </c>
      <c r="R9" s="291"/>
    </row>
    <row r="10" spans="1:18" s="5" customFormat="1" ht="12">
      <c r="A10" s="292">
        <v>2</v>
      </c>
      <c r="B10" s="292"/>
      <c r="C10" s="293"/>
      <c r="D10" s="294"/>
      <c r="E10" s="294"/>
      <c r="F10" s="294"/>
      <c r="G10" s="295"/>
      <c r="H10" s="295"/>
      <c r="I10" s="293"/>
      <c r="J10" s="294"/>
      <c r="K10" s="291"/>
      <c r="L10" s="291"/>
      <c r="M10" s="291"/>
      <c r="N10" s="291">
        <f t="shared" ref="N10:N33" si="0">IF($G10="Pending",1,0)</f>
        <v>0</v>
      </c>
      <c r="O10" s="291">
        <f t="shared" ref="O10:O33" si="1">IF($G10="Deferred",1,0)</f>
        <v>0</v>
      </c>
      <c r="P10" s="291">
        <f t="shared" ref="P10:P33" si="2">IF($G10="Made",1,0)</f>
        <v>0</v>
      </c>
      <c r="Q10" s="291">
        <f t="shared" ref="Q10:Q33" si="3">IF($G10="Cancelled",1,0)</f>
        <v>0</v>
      </c>
      <c r="R10" s="291"/>
    </row>
    <row r="11" spans="1:18" s="5" customFormat="1" ht="12">
      <c r="A11" s="292"/>
      <c r="B11" s="292"/>
      <c r="C11" s="293"/>
      <c r="D11" s="294"/>
      <c r="E11" s="294"/>
      <c r="F11" s="294"/>
      <c r="G11" s="295"/>
      <c r="H11" s="295"/>
      <c r="I11" s="293"/>
      <c r="J11" s="294"/>
      <c r="K11" s="291"/>
      <c r="L11" s="291"/>
      <c r="M11" s="291"/>
      <c r="N11" s="291">
        <f t="shared" si="0"/>
        <v>0</v>
      </c>
      <c r="O11" s="291">
        <f t="shared" si="1"/>
        <v>0</v>
      </c>
      <c r="P11" s="291">
        <f t="shared" si="2"/>
        <v>0</v>
      </c>
      <c r="Q11" s="291">
        <f t="shared" si="3"/>
        <v>0</v>
      </c>
      <c r="R11" s="291"/>
    </row>
    <row r="12" spans="1:18" s="5" customFormat="1" ht="12">
      <c r="A12" s="292"/>
      <c r="B12" s="292"/>
      <c r="C12" s="293"/>
      <c r="D12" s="294"/>
      <c r="E12" s="294"/>
      <c r="F12" s="294"/>
      <c r="G12" s="295"/>
      <c r="H12" s="295"/>
      <c r="I12" s="293"/>
      <c r="J12" s="294"/>
      <c r="K12" s="291"/>
      <c r="L12" s="291"/>
      <c r="M12" s="291"/>
      <c r="N12" s="291">
        <f t="shared" si="0"/>
        <v>0</v>
      </c>
      <c r="O12" s="291">
        <f t="shared" si="1"/>
        <v>0</v>
      </c>
      <c r="P12" s="291">
        <f t="shared" si="2"/>
        <v>0</v>
      </c>
      <c r="Q12" s="291">
        <f t="shared" si="3"/>
        <v>0</v>
      </c>
      <c r="R12" s="291"/>
    </row>
    <row r="13" spans="1:18" s="5" customFormat="1" ht="12">
      <c r="A13" s="292"/>
      <c r="B13" s="292"/>
      <c r="C13" s="293"/>
      <c r="D13" s="294"/>
      <c r="E13" s="294"/>
      <c r="F13" s="294"/>
      <c r="G13" s="295"/>
      <c r="H13" s="295"/>
      <c r="I13" s="293"/>
      <c r="J13" s="294"/>
      <c r="K13" s="291"/>
      <c r="L13" s="291"/>
      <c r="M13" s="291"/>
      <c r="N13" s="291">
        <v>0</v>
      </c>
      <c r="O13" s="291">
        <f t="shared" si="1"/>
        <v>0</v>
      </c>
      <c r="P13" s="291">
        <f t="shared" si="2"/>
        <v>0</v>
      </c>
      <c r="Q13" s="291">
        <f t="shared" si="3"/>
        <v>0</v>
      </c>
      <c r="R13" s="291"/>
    </row>
    <row r="14" spans="1:18" s="5" customFormat="1" ht="12">
      <c r="A14" s="292"/>
      <c r="B14" s="292"/>
      <c r="C14" s="293"/>
      <c r="D14" s="294"/>
      <c r="E14" s="294"/>
      <c r="F14" s="294"/>
      <c r="G14" s="295"/>
      <c r="H14" s="295"/>
      <c r="I14" s="293"/>
      <c r="J14" s="294"/>
      <c r="K14" s="291"/>
      <c r="L14" s="291"/>
      <c r="M14" s="291"/>
      <c r="N14" s="291">
        <f t="shared" si="0"/>
        <v>0</v>
      </c>
      <c r="O14" s="291">
        <f t="shared" si="1"/>
        <v>0</v>
      </c>
      <c r="P14" s="291">
        <f t="shared" si="2"/>
        <v>0</v>
      </c>
      <c r="Q14" s="291">
        <f t="shared" si="3"/>
        <v>0</v>
      </c>
      <c r="R14" s="291"/>
    </row>
    <row r="15" spans="1:18" s="5" customFormat="1" ht="12">
      <c r="A15" s="292"/>
      <c r="B15" s="292"/>
      <c r="C15" s="293"/>
      <c r="D15" s="294"/>
      <c r="E15" s="294"/>
      <c r="F15" s="294"/>
      <c r="G15" s="295"/>
      <c r="H15" s="295"/>
      <c r="I15" s="293"/>
      <c r="J15" s="294"/>
      <c r="K15" s="291"/>
      <c r="L15" s="291"/>
      <c r="M15" s="291"/>
      <c r="N15" s="291">
        <f t="shared" si="0"/>
        <v>0</v>
      </c>
      <c r="O15" s="291">
        <f t="shared" si="1"/>
        <v>0</v>
      </c>
      <c r="P15" s="291">
        <f t="shared" si="2"/>
        <v>0</v>
      </c>
      <c r="Q15" s="291">
        <f t="shared" si="3"/>
        <v>0</v>
      </c>
      <c r="R15" s="291"/>
    </row>
    <row r="16" spans="1:18" s="5" customFormat="1" ht="12">
      <c r="A16" s="292"/>
      <c r="B16" s="292"/>
      <c r="C16" s="293"/>
      <c r="D16" s="294"/>
      <c r="E16" s="294"/>
      <c r="F16" s="294"/>
      <c r="G16" s="295"/>
      <c r="H16" s="295"/>
      <c r="I16" s="293"/>
      <c r="J16" s="294"/>
      <c r="K16" s="291"/>
      <c r="L16" s="291"/>
      <c r="M16" s="291"/>
      <c r="N16" s="291">
        <f t="shared" si="0"/>
        <v>0</v>
      </c>
      <c r="O16" s="291">
        <f t="shared" si="1"/>
        <v>0</v>
      </c>
      <c r="P16" s="291">
        <f t="shared" si="2"/>
        <v>0</v>
      </c>
      <c r="Q16" s="291">
        <f t="shared" si="3"/>
        <v>0</v>
      </c>
      <c r="R16" s="291"/>
    </row>
    <row r="17" spans="1:18" s="5" customFormat="1" ht="12">
      <c r="A17" s="292"/>
      <c r="B17" s="292"/>
      <c r="C17" s="293"/>
      <c r="D17" s="294"/>
      <c r="E17" s="294"/>
      <c r="F17" s="294"/>
      <c r="G17" s="295"/>
      <c r="H17" s="295"/>
      <c r="I17" s="293"/>
      <c r="J17" s="294"/>
      <c r="K17" s="291"/>
      <c r="L17" s="291"/>
      <c r="M17" s="291"/>
      <c r="N17" s="291">
        <f t="shared" si="0"/>
        <v>0</v>
      </c>
      <c r="O17" s="291">
        <f t="shared" si="1"/>
        <v>0</v>
      </c>
      <c r="P17" s="291">
        <f t="shared" si="2"/>
        <v>0</v>
      </c>
      <c r="Q17" s="291">
        <f t="shared" si="3"/>
        <v>0</v>
      </c>
      <c r="R17" s="291"/>
    </row>
    <row r="18" spans="1:18" s="5" customFormat="1" ht="12">
      <c r="A18" s="292"/>
      <c r="B18" s="292"/>
      <c r="C18" s="293"/>
      <c r="D18" s="294"/>
      <c r="E18" s="294"/>
      <c r="F18" s="294"/>
      <c r="G18" s="295"/>
      <c r="H18" s="295"/>
      <c r="I18" s="293"/>
      <c r="J18" s="294"/>
      <c r="K18" s="291"/>
      <c r="L18" s="291"/>
      <c r="M18" s="291"/>
      <c r="N18" s="291">
        <f t="shared" si="0"/>
        <v>0</v>
      </c>
      <c r="O18" s="291">
        <f t="shared" si="1"/>
        <v>0</v>
      </c>
      <c r="P18" s="291">
        <f t="shared" si="2"/>
        <v>0</v>
      </c>
      <c r="Q18" s="291">
        <f t="shared" si="3"/>
        <v>0</v>
      </c>
      <c r="R18" s="291"/>
    </row>
    <row r="19" spans="1:18" s="5" customFormat="1" ht="12">
      <c r="A19" s="292"/>
      <c r="B19" s="292"/>
      <c r="C19" s="293"/>
      <c r="D19" s="294"/>
      <c r="E19" s="294"/>
      <c r="F19" s="294"/>
      <c r="G19" s="295"/>
      <c r="H19" s="295"/>
      <c r="I19" s="293"/>
      <c r="J19" s="294"/>
      <c r="K19" s="291"/>
      <c r="L19" s="291"/>
      <c r="M19" s="291"/>
      <c r="N19" s="291">
        <f t="shared" si="0"/>
        <v>0</v>
      </c>
      <c r="O19" s="291">
        <f t="shared" si="1"/>
        <v>0</v>
      </c>
      <c r="P19" s="291">
        <f t="shared" si="2"/>
        <v>0</v>
      </c>
      <c r="Q19" s="291">
        <f t="shared" si="3"/>
        <v>0</v>
      </c>
      <c r="R19" s="291"/>
    </row>
    <row r="20" spans="1:18" s="5" customFormat="1" ht="12">
      <c r="A20" s="292"/>
      <c r="B20" s="292"/>
      <c r="C20" s="293"/>
      <c r="D20" s="294"/>
      <c r="E20" s="294"/>
      <c r="F20" s="294"/>
      <c r="G20" s="295"/>
      <c r="H20" s="295"/>
      <c r="I20" s="293"/>
      <c r="J20" s="294"/>
      <c r="K20" s="291"/>
      <c r="L20" s="291"/>
      <c r="M20" s="291"/>
      <c r="N20" s="291">
        <f t="shared" si="0"/>
        <v>0</v>
      </c>
      <c r="O20" s="291">
        <f t="shared" si="1"/>
        <v>0</v>
      </c>
      <c r="P20" s="291">
        <f t="shared" si="2"/>
        <v>0</v>
      </c>
      <c r="Q20" s="291">
        <f t="shared" si="3"/>
        <v>0</v>
      </c>
      <c r="R20" s="291"/>
    </row>
    <row r="21" spans="1:18" s="5" customFormat="1" ht="12">
      <c r="A21" s="292"/>
      <c r="B21" s="292"/>
      <c r="C21" s="293"/>
      <c r="D21" s="294"/>
      <c r="E21" s="294"/>
      <c r="F21" s="294"/>
      <c r="G21" s="295"/>
      <c r="H21" s="295"/>
      <c r="I21" s="293"/>
      <c r="J21" s="294"/>
      <c r="K21" s="291"/>
      <c r="L21" s="291"/>
      <c r="M21" s="291"/>
      <c r="N21" s="291">
        <f t="shared" si="0"/>
        <v>0</v>
      </c>
      <c r="O21" s="291">
        <f t="shared" si="1"/>
        <v>0</v>
      </c>
      <c r="P21" s="291">
        <f t="shared" si="2"/>
        <v>0</v>
      </c>
      <c r="Q21" s="291">
        <f t="shared" si="3"/>
        <v>0</v>
      </c>
      <c r="R21" s="291"/>
    </row>
    <row r="22" spans="1:18">
      <c r="A22" s="292"/>
      <c r="B22" s="292"/>
      <c r="C22" s="293"/>
      <c r="D22" s="294"/>
      <c r="E22" s="294"/>
      <c r="F22" s="294"/>
      <c r="G22" s="295"/>
      <c r="H22" s="295"/>
      <c r="I22" s="293"/>
      <c r="J22" s="294"/>
      <c r="K22" s="291"/>
      <c r="L22" s="291"/>
      <c r="M22" s="291"/>
      <c r="N22" s="291">
        <f t="shared" si="0"/>
        <v>0</v>
      </c>
      <c r="O22" s="291">
        <f t="shared" si="1"/>
        <v>0</v>
      </c>
      <c r="P22" s="291">
        <f t="shared" si="2"/>
        <v>0</v>
      </c>
      <c r="Q22" s="291">
        <f t="shared" si="3"/>
        <v>0</v>
      </c>
    </row>
    <row r="23" spans="1:18">
      <c r="A23" s="292"/>
      <c r="B23" s="292"/>
      <c r="C23" s="293"/>
      <c r="D23" s="294"/>
      <c r="E23" s="294"/>
      <c r="F23" s="294"/>
      <c r="G23" s="295"/>
      <c r="H23" s="295"/>
      <c r="I23" s="293"/>
      <c r="J23" s="294"/>
      <c r="K23" s="291"/>
      <c r="L23" s="291"/>
      <c r="M23" s="291"/>
      <c r="N23" s="291">
        <f t="shared" si="0"/>
        <v>0</v>
      </c>
      <c r="O23" s="291">
        <f t="shared" si="1"/>
        <v>0</v>
      </c>
      <c r="P23" s="291">
        <f t="shared" si="2"/>
        <v>0</v>
      </c>
      <c r="Q23" s="291">
        <f t="shared" si="3"/>
        <v>0</v>
      </c>
    </row>
    <row r="24" spans="1:18">
      <c r="A24" s="292"/>
      <c r="B24" s="292"/>
      <c r="C24" s="293"/>
      <c r="D24" s="294"/>
      <c r="E24" s="294"/>
      <c r="F24" s="294"/>
      <c r="G24" s="295"/>
      <c r="H24" s="295"/>
      <c r="I24" s="293"/>
      <c r="J24" s="294"/>
      <c r="K24" s="291"/>
      <c r="L24" s="291"/>
      <c r="M24" s="291"/>
      <c r="N24" s="291">
        <f t="shared" si="0"/>
        <v>0</v>
      </c>
      <c r="O24" s="291">
        <f t="shared" si="1"/>
        <v>0</v>
      </c>
      <c r="P24" s="291">
        <f t="shared" si="2"/>
        <v>0</v>
      </c>
      <c r="Q24" s="291">
        <f t="shared" si="3"/>
        <v>0</v>
      </c>
    </row>
    <row r="25" spans="1:18">
      <c r="A25" s="292"/>
      <c r="B25" s="292"/>
      <c r="C25" s="293"/>
      <c r="D25" s="294"/>
      <c r="E25" s="294"/>
      <c r="F25" s="294"/>
      <c r="G25" s="295"/>
      <c r="H25" s="295"/>
      <c r="I25" s="293"/>
      <c r="J25" s="294"/>
      <c r="K25" s="291"/>
      <c r="L25" s="291"/>
      <c r="M25" s="291"/>
      <c r="N25" s="291">
        <f t="shared" si="0"/>
        <v>0</v>
      </c>
      <c r="O25" s="291">
        <f t="shared" si="1"/>
        <v>0</v>
      </c>
      <c r="P25" s="291">
        <f t="shared" si="2"/>
        <v>0</v>
      </c>
      <c r="Q25" s="291">
        <f t="shared" si="3"/>
        <v>0</v>
      </c>
    </row>
    <row r="26" spans="1:18">
      <c r="A26" s="292"/>
      <c r="B26" s="292"/>
      <c r="C26" s="293"/>
      <c r="D26" s="294"/>
      <c r="E26" s="294"/>
      <c r="F26" s="294"/>
      <c r="G26" s="295"/>
      <c r="H26" s="295"/>
      <c r="I26" s="293"/>
      <c r="J26" s="294"/>
      <c r="K26" s="291"/>
      <c r="L26" s="291"/>
      <c r="M26" s="291"/>
      <c r="N26" s="291">
        <f t="shared" si="0"/>
        <v>0</v>
      </c>
      <c r="O26" s="291">
        <f t="shared" si="1"/>
        <v>0</v>
      </c>
      <c r="P26" s="291">
        <f t="shared" si="2"/>
        <v>0</v>
      </c>
      <c r="Q26" s="291">
        <f t="shared" si="3"/>
        <v>0</v>
      </c>
    </row>
    <row r="27" spans="1:18">
      <c r="A27" s="292"/>
      <c r="B27" s="292"/>
      <c r="C27" s="293"/>
      <c r="D27" s="294"/>
      <c r="E27" s="294"/>
      <c r="F27" s="294"/>
      <c r="G27" s="295"/>
      <c r="H27" s="295"/>
      <c r="I27" s="293"/>
      <c r="J27" s="294"/>
      <c r="K27" s="291"/>
      <c r="L27" s="291"/>
      <c r="M27" s="291"/>
      <c r="N27" s="291">
        <f t="shared" si="0"/>
        <v>0</v>
      </c>
      <c r="O27" s="291">
        <f t="shared" si="1"/>
        <v>0</v>
      </c>
      <c r="P27" s="291">
        <f t="shared" si="2"/>
        <v>0</v>
      </c>
      <c r="Q27" s="291">
        <f t="shared" si="3"/>
        <v>0</v>
      </c>
    </row>
    <row r="28" spans="1:18">
      <c r="A28" s="292"/>
      <c r="B28" s="292"/>
      <c r="C28" s="293"/>
      <c r="D28" s="294"/>
      <c r="E28" s="294"/>
      <c r="F28" s="294"/>
      <c r="G28" s="295"/>
      <c r="H28" s="295"/>
      <c r="I28" s="293"/>
      <c r="J28" s="294"/>
      <c r="K28" s="291"/>
      <c r="L28" s="291"/>
      <c r="M28" s="291"/>
      <c r="N28" s="291">
        <f t="shared" si="0"/>
        <v>0</v>
      </c>
      <c r="O28" s="291">
        <f t="shared" si="1"/>
        <v>0</v>
      </c>
      <c r="P28" s="291">
        <f t="shared" si="2"/>
        <v>0</v>
      </c>
      <c r="Q28" s="291">
        <f t="shared" si="3"/>
        <v>0</v>
      </c>
    </row>
    <row r="29" spans="1:18">
      <c r="A29" s="292"/>
      <c r="B29" s="292"/>
      <c r="C29" s="293"/>
      <c r="D29" s="294"/>
      <c r="E29" s="294"/>
      <c r="F29" s="294"/>
      <c r="G29" s="295"/>
      <c r="H29" s="295"/>
      <c r="I29" s="293"/>
      <c r="J29" s="294"/>
      <c r="K29" s="291"/>
      <c r="L29" s="291"/>
      <c r="M29" s="291"/>
      <c r="N29" s="291">
        <f t="shared" si="0"/>
        <v>0</v>
      </c>
      <c r="O29" s="291">
        <f t="shared" si="1"/>
        <v>0</v>
      </c>
      <c r="P29" s="291">
        <f t="shared" si="2"/>
        <v>0</v>
      </c>
      <c r="Q29" s="291">
        <f t="shared" si="3"/>
        <v>0</v>
      </c>
    </row>
    <row r="30" spans="1:18">
      <c r="A30" s="292"/>
      <c r="B30" s="292"/>
      <c r="C30" s="293"/>
      <c r="D30" s="294"/>
      <c r="E30" s="294"/>
      <c r="F30" s="294"/>
      <c r="G30" s="295"/>
      <c r="H30" s="295"/>
      <c r="I30" s="293"/>
      <c r="J30" s="294"/>
      <c r="K30" s="291"/>
      <c r="L30" s="291"/>
      <c r="M30" s="291"/>
      <c r="N30" s="291">
        <f t="shared" si="0"/>
        <v>0</v>
      </c>
      <c r="O30" s="291">
        <f t="shared" si="1"/>
        <v>0</v>
      </c>
      <c r="P30" s="291">
        <f t="shared" si="2"/>
        <v>0</v>
      </c>
      <c r="Q30" s="291">
        <f t="shared" si="3"/>
        <v>0</v>
      </c>
    </row>
    <row r="31" spans="1:18">
      <c r="A31" s="292"/>
      <c r="B31" s="292"/>
      <c r="C31" s="293"/>
      <c r="D31" s="294"/>
      <c r="E31" s="294"/>
      <c r="F31" s="294"/>
      <c r="G31" s="295"/>
      <c r="H31" s="295"/>
      <c r="I31" s="293"/>
      <c r="J31" s="294"/>
      <c r="K31" s="291"/>
      <c r="L31" s="291"/>
      <c r="M31" s="291"/>
      <c r="N31" s="291">
        <f t="shared" si="0"/>
        <v>0</v>
      </c>
      <c r="O31" s="291">
        <f t="shared" si="1"/>
        <v>0</v>
      </c>
      <c r="P31" s="291">
        <f t="shared" si="2"/>
        <v>0</v>
      </c>
      <c r="Q31" s="291">
        <f t="shared" si="3"/>
        <v>0</v>
      </c>
    </row>
    <row r="32" spans="1:18">
      <c r="A32" s="292"/>
      <c r="B32" s="292"/>
      <c r="C32" s="293"/>
      <c r="D32" s="294"/>
      <c r="E32" s="294"/>
      <c r="F32" s="294"/>
      <c r="G32" s="295"/>
      <c r="H32" s="295"/>
      <c r="I32" s="293"/>
      <c r="J32" s="294"/>
      <c r="K32" s="291"/>
      <c r="L32" s="291"/>
      <c r="M32" s="291"/>
      <c r="N32" s="291">
        <f t="shared" si="0"/>
        <v>0</v>
      </c>
      <c r="O32" s="291">
        <f t="shared" si="1"/>
        <v>0</v>
      </c>
      <c r="P32" s="291">
        <f t="shared" si="2"/>
        <v>0</v>
      </c>
      <c r="Q32" s="291">
        <f t="shared" si="3"/>
        <v>0</v>
      </c>
    </row>
    <row r="33" spans="1:18">
      <c r="A33" s="292"/>
      <c r="B33" s="292"/>
      <c r="C33" s="293"/>
      <c r="D33" s="294"/>
      <c r="E33" s="294"/>
      <c r="F33" s="294"/>
      <c r="G33" s="295"/>
      <c r="H33" s="295"/>
      <c r="I33" s="293"/>
      <c r="J33" s="294"/>
      <c r="K33" s="291"/>
      <c r="L33" s="291"/>
      <c r="M33" s="291"/>
      <c r="N33" s="291">
        <f t="shared" si="0"/>
        <v>0</v>
      </c>
      <c r="O33" s="291">
        <f t="shared" si="1"/>
        <v>0</v>
      </c>
      <c r="P33" s="291">
        <f t="shared" si="2"/>
        <v>0</v>
      </c>
      <c r="Q33" s="291">
        <f t="shared" si="3"/>
        <v>0</v>
      </c>
    </row>
    <row r="34" spans="1:18">
      <c r="A34" s="254"/>
      <c r="B34" s="254"/>
      <c r="C34" s="255"/>
      <c r="D34" s="256"/>
      <c r="E34" s="256"/>
      <c r="F34" s="256"/>
      <c r="G34" s="257"/>
      <c r="H34" s="256"/>
      <c r="I34" s="255"/>
      <c r="J34" s="256"/>
    </row>
    <row r="35" spans="1:18">
      <c r="N35" s="86">
        <f>SUM(N9:N34)</f>
        <v>0</v>
      </c>
      <c r="O35" s="86">
        <f>SUM(O9:O34)</f>
        <v>0</v>
      </c>
      <c r="P35" s="86">
        <f>SUM(P9:P34)</f>
        <v>0</v>
      </c>
      <c r="Q35" s="86">
        <f>SUM(Q9:Q34)</f>
        <v>0</v>
      </c>
    </row>
    <row r="37" spans="1:18" ht="15.75">
      <c r="A37" s="17" t="s">
        <v>32</v>
      </c>
      <c r="B37" s="17"/>
    </row>
    <row r="38" spans="1:18">
      <c r="A38" s="21" t="s">
        <v>31</v>
      </c>
      <c r="B38" s="21"/>
      <c r="C38" s="21" t="s">
        <v>31</v>
      </c>
      <c r="D38" s="21" t="s">
        <v>31</v>
      </c>
      <c r="E38" s="21" t="s">
        <v>31</v>
      </c>
      <c r="F38" s="21" t="s">
        <v>31</v>
      </c>
      <c r="G38" s="21" t="s">
        <v>31</v>
      </c>
      <c r="H38" s="21" t="s">
        <v>31</v>
      </c>
      <c r="I38" s="21"/>
      <c r="J38" s="21"/>
    </row>
    <row r="40" spans="1:18" ht="15.75">
      <c r="A40" s="17" t="s">
        <v>27</v>
      </c>
      <c r="B40" s="17"/>
    </row>
    <row r="41" spans="1:18">
      <c r="A41" s="14"/>
      <c r="B41" s="14"/>
      <c r="C41" s="15"/>
      <c r="D41" s="14"/>
      <c r="E41" s="14"/>
      <c r="F41" s="60" t="s">
        <v>111</v>
      </c>
      <c r="G41" s="27" t="s">
        <v>108</v>
      </c>
      <c r="H41" s="14"/>
      <c r="I41" s="15"/>
      <c r="J41" s="14"/>
    </row>
    <row r="42" spans="1:18" ht="25.5">
      <c r="A42" s="14"/>
      <c r="B42" s="14"/>
      <c r="C42" s="15"/>
      <c r="D42" s="14"/>
      <c r="E42" s="14"/>
      <c r="F42" s="60" t="s">
        <v>97</v>
      </c>
      <c r="G42" s="27" t="s">
        <v>109</v>
      </c>
      <c r="H42" s="14"/>
      <c r="I42" s="15"/>
      <c r="J42" s="14"/>
    </row>
    <row r="43" spans="1:18">
      <c r="A43" s="14"/>
      <c r="B43" s="14"/>
      <c r="C43" s="15"/>
      <c r="D43" s="14"/>
      <c r="E43" s="14"/>
      <c r="F43" s="60" t="s">
        <v>112</v>
      </c>
      <c r="G43" s="27" t="s">
        <v>110</v>
      </c>
      <c r="H43" s="14"/>
      <c r="I43" s="15"/>
      <c r="J43" s="14"/>
    </row>
    <row r="44" spans="1:18">
      <c r="A44" s="14"/>
      <c r="B44" s="14"/>
      <c r="C44" s="15"/>
      <c r="D44" s="14"/>
      <c r="E44" s="14"/>
      <c r="F44" s="60"/>
      <c r="G44" s="27" t="s">
        <v>81</v>
      </c>
      <c r="H44" s="14"/>
      <c r="I44" s="15"/>
      <c r="J44" s="14"/>
    </row>
    <row r="45" spans="1:18">
      <c r="A45" s="14"/>
      <c r="B45" s="14"/>
      <c r="C45" s="15"/>
      <c r="D45" s="14"/>
      <c r="E45" s="14"/>
      <c r="F45" s="60"/>
      <c r="G45" s="27"/>
      <c r="H45" s="14"/>
      <c r="I45" s="15"/>
      <c r="J45" s="14"/>
    </row>
    <row r="46" spans="1:18" s="5" customFormat="1" ht="18" customHeight="1">
      <c r="A46" s="2"/>
      <c r="B46" s="2"/>
      <c r="C46" s="1"/>
      <c r="D46" s="2"/>
      <c r="E46" s="2"/>
      <c r="F46" s="2"/>
      <c r="G46" s="24"/>
      <c r="H46" s="2"/>
      <c r="I46" s="1"/>
      <c r="J46" s="2"/>
      <c r="K46" s="2"/>
      <c r="L46" s="86"/>
      <c r="M46" s="86"/>
      <c r="N46" s="86"/>
      <c r="O46" s="86"/>
      <c r="P46" s="86"/>
      <c r="Q46" s="86"/>
      <c r="R46" s="291"/>
    </row>
    <row r="48" spans="1:18" ht="15.75">
      <c r="A48" s="17" t="s">
        <v>33</v>
      </c>
      <c r="B48" s="17"/>
      <c r="J48" s="20"/>
    </row>
    <row r="49" spans="1:17">
      <c r="A49" s="33"/>
      <c r="B49" s="33"/>
      <c r="C49" s="36"/>
      <c r="D49" s="34"/>
      <c r="E49" s="34" t="s">
        <v>124</v>
      </c>
      <c r="F49" s="34"/>
      <c r="G49" s="35"/>
      <c r="H49" s="35"/>
      <c r="I49" s="36"/>
      <c r="J49" s="34"/>
      <c r="K49" s="5"/>
      <c r="L49" s="291"/>
      <c r="M49" s="291"/>
      <c r="N49" s="291">
        <f>IF($G49="Pending",1,0)</f>
        <v>0</v>
      </c>
      <c r="O49" s="291">
        <f>IF($G49="Deferred",1,0)</f>
        <v>0</v>
      </c>
      <c r="P49" s="291">
        <f>IF($G49="Made",1,0)</f>
        <v>0</v>
      </c>
      <c r="Q49" s="291">
        <f>IF($G49="Cancelled",1,0)</f>
        <v>0</v>
      </c>
    </row>
  </sheetData>
  <mergeCells count="2">
    <mergeCell ref="H7:I7"/>
    <mergeCell ref="A7:E7"/>
  </mergeCells>
  <pageMargins left="0.70866141732283472" right="0.70866141732283472" top="0.74803149606299213" bottom="0.74803149606299213" header="0.31496062992125984" footer="0.31496062992125984"/>
  <pageSetup paperSize="9"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Q46"/>
  <sheetViews>
    <sheetView showGridLines="0" workbookViewId="0">
      <selection activeCell="D14" sqref="D14"/>
    </sheetView>
  </sheetViews>
  <sheetFormatPr defaultColWidth="9.140625" defaultRowHeight="12.75"/>
  <cols>
    <col min="1" max="1" width="12.28515625" style="2" customWidth="1"/>
    <col min="2" max="2" width="13.42578125" style="2" customWidth="1"/>
    <col min="3" max="3" width="13.5703125" style="1" customWidth="1"/>
    <col min="4" max="4" width="16.140625" style="2" customWidth="1"/>
    <col min="5" max="5" width="25.5703125" style="2" customWidth="1"/>
    <col min="6" max="6" width="13.28515625" style="2" customWidth="1"/>
    <col min="7" max="7" width="21" style="24" customWidth="1"/>
    <col min="8" max="8" width="14.140625" style="2" customWidth="1"/>
    <col min="9" max="9" width="11.7109375" style="1" customWidth="1"/>
    <col min="10" max="10" width="13.85546875" style="2" customWidth="1"/>
    <col min="11" max="13" width="9.140625" style="86"/>
    <col min="14" max="16" width="9.140625" style="2"/>
    <col min="17" max="17" width="11.5703125" style="2" customWidth="1"/>
    <col min="18" max="16384" width="9.140625" style="2"/>
  </cols>
  <sheetData>
    <row r="1" spans="1:17" s="86" customFormat="1">
      <c r="C1" s="252"/>
      <c r="G1" s="253"/>
      <c r="I1" s="252"/>
    </row>
    <row r="2" spans="1:17" s="86" customFormat="1" ht="18">
      <c r="A2" s="262" t="s">
        <v>687</v>
      </c>
      <c r="C2" s="252"/>
      <c r="F2" s="263" t="s">
        <v>693</v>
      </c>
      <c r="G2" s="264"/>
      <c r="I2" s="252"/>
    </row>
    <row r="3" spans="1:17" s="86" customFormat="1">
      <c r="A3" s="334" t="s">
        <v>29</v>
      </c>
      <c r="B3" s="331"/>
      <c r="C3" s="332">
        <f>+'Cover sheet'!E5</f>
        <v>0</v>
      </c>
      <c r="F3" s="265" t="s">
        <v>108</v>
      </c>
      <c r="G3" s="266">
        <f>+N35</f>
        <v>0</v>
      </c>
      <c r="I3" s="252"/>
    </row>
    <row r="4" spans="1:17" s="86" customFormat="1">
      <c r="A4" s="334" t="s">
        <v>30</v>
      </c>
      <c r="B4" s="330"/>
      <c r="C4" s="332">
        <f>+'Cover sheet'!E7</f>
        <v>0</v>
      </c>
      <c r="F4" s="265" t="s">
        <v>109</v>
      </c>
      <c r="G4" s="266">
        <f>+O35</f>
        <v>0</v>
      </c>
      <c r="I4" s="252"/>
    </row>
    <row r="5" spans="1:17" s="86" customFormat="1">
      <c r="A5" s="334" t="s">
        <v>50</v>
      </c>
      <c r="B5" s="330"/>
      <c r="C5" s="332">
        <f>+'Cover sheet'!E8</f>
        <v>0</v>
      </c>
      <c r="F5" s="265" t="s">
        <v>110</v>
      </c>
      <c r="G5" s="266">
        <f>+P35</f>
        <v>0</v>
      </c>
      <c r="I5" s="252"/>
    </row>
    <row r="6" spans="1:17" s="86" customFormat="1">
      <c r="A6" s="334" t="s">
        <v>49</v>
      </c>
      <c r="B6" s="333"/>
      <c r="C6" s="332">
        <f>+'Cover sheet'!E9</f>
        <v>0</v>
      </c>
      <c r="F6" s="267" t="s">
        <v>81</v>
      </c>
      <c r="G6" s="268">
        <f>+Q35</f>
        <v>0</v>
      </c>
      <c r="I6" s="252"/>
    </row>
    <row r="7" spans="1:17" s="6" customFormat="1" ht="29.25" customHeight="1">
      <c r="A7" s="340" t="s">
        <v>42</v>
      </c>
      <c r="B7" s="340"/>
      <c r="C7" s="340"/>
      <c r="D7" s="340"/>
      <c r="E7" s="340"/>
      <c r="F7" s="261" t="s">
        <v>6</v>
      </c>
      <c r="G7" s="261" t="s">
        <v>107</v>
      </c>
      <c r="H7" s="383" t="s">
        <v>25</v>
      </c>
      <c r="I7" s="383"/>
      <c r="J7" s="258"/>
      <c r="K7" s="290"/>
      <c r="L7" s="290"/>
      <c r="M7" s="290"/>
      <c r="N7" s="303"/>
      <c r="O7" s="304" t="s">
        <v>113</v>
      </c>
      <c r="P7" s="305"/>
      <c r="Q7" s="306"/>
    </row>
    <row r="8" spans="1:17" s="6" customFormat="1" ht="80.25" customHeight="1">
      <c r="A8" s="225" t="s">
        <v>688</v>
      </c>
      <c r="B8" s="225" t="s">
        <v>43</v>
      </c>
      <c r="C8" s="226" t="s">
        <v>100</v>
      </c>
      <c r="D8" s="227" t="s">
        <v>101</v>
      </c>
      <c r="E8" s="227" t="s">
        <v>687</v>
      </c>
      <c r="F8" s="259" t="s">
        <v>6</v>
      </c>
      <c r="G8" s="259"/>
      <c r="H8" s="260" t="s">
        <v>22</v>
      </c>
      <c r="I8" s="259" t="s">
        <v>23</v>
      </c>
      <c r="J8" s="230"/>
      <c r="K8" s="290"/>
      <c r="L8" s="290"/>
      <c r="M8" s="290"/>
      <c r="N8" s="307" t="s">
        <v>108</v>
      </c>
      <c r="O8" s="308" t="s">
        <v>109</v>
      </c>
      <c r="P8" s="308" t="s">
        <v>110</v>
      </c>
      <c r="Q8" s="309" t="s">
        <v>81</v>
      </c>
    </row>
    <row r="9" spans="1:17" s="5" customFormat="1" ht="12">
      <c r="A9" s="33">
        <v>1</v>
      </c>
      <c r="B9" s="33"/>
      <c r="C9" s="36"/>
      <c r="D9" s="34"/>
      <c r="E9" s="34"/>
      <c r="F9" s="34"/>
      <c r="G9" s="35"/>
      <c r="H9" s="108"/>
      <c r="I9" s="36"/>
      <c r="J9" s="34"/>
      <c r="K9" s="291"/>
      <c r="L9" s="291"/>
      <c r="M9" s="291"/>
      <c r="N9" s="5">
        <f>IF($G9="Pending",1,0)</f>
        <v>0</v>
      </c>
      <c r="O9" s="5">
        <f>IF($G9="Deferred",1,0)</f>
        <v>0</v>
      </c>
      <c r="P9" s="5">
        <f>IF($G9="Made",1,0)</f>
        <v>0</v>
      </c>
      <c r="Q9" s="5">
        <f>IF($G9="Cancelled",1,0)</f>
        <v>0</v>
      </c>
    </row>
    <row r="10" spans="1:17" s="5" customFormat="1" ht="12">
      <c r="A10" s="33">
        <v>2</v>
      </c>
      <c r="B10" s="33"/>
      <c r="C10" s="36"/>
      <c r="D10" s="34"/>
      <c r="E10" s="34"/>
      <c r="F10" s="34"/>
      <c r="G10" s="35"/>
      <c r="H10" s="35"/>
      <c r="I10" s="36"/>
      <c r="J10" s="34"/>
      <c r="K10" s="291"/>
      <c r="L10" s="291"/>
      <c r="M10" s="291"/>
      <c r="N10" s="5">
        <f t="shared" ref="N10:N33" si="0">IF($G10="Pending",1,0)</f>
        <v>0</v>
      </c>
      <c r="O10" s="5">
        <f t="shared" ref="O10:O33" si="1">IF($G10="Deferred",1,0)</f>
        <v>0</v>
      </c>
      <c r="P10" s="5">
        <f t="shared" ref="P10:P33" si="2">IF($G10="Made",1,0)</f>
        <v>0</v>
      </c>
      <c r="Q10" s="5">
        <f t="shared" ref="Q10:Q33" si="3">IF($G10="Cancelled",1,0)</f>
        <v>0</v>
      </c>
    </row>
    <row r="11" spans="1:17" s="5" customFormat="1" ht="12">
      <c r="A11" s="33"/>
      <c r="B11" s="33"/>
      <c r="C11" s="36"/>
      <c r="D11" s="34"/>
      <c r="E11" s="34"/>
      <c r="F11" s="34"/>
      <c r="G11" s="35"/>
      <c r="H11" s="35"/>
      <c r="I11" s="36"/>
      <c r="J11" s="34"/>
      <c r="K11" s="291"/>
      <c r="L11" s="291"/>
      <c r="M11" s="291"/>
      <c r="N11" s="5">
        <f t="shared" si="0"/>
        <v>0</v>
      </c>
      <c r="O11" s="5">
        <f t="shared" si="1"/>
        <v>0</v>
      </c>
      <c r="P11" s="5">
        <f t="shared" si="2"/>
        <v>0</v>
      </c>
      <c r="Q11" s="5">
        <f t="shared" si="3"/>
        <v>0</v>
      </c>
    </row>
    <row r="12" spans="1:17" s="5" customFormat="1" ht="12">
      <c r="A12" s="33"/>
      <c r="B12" s="33"/>
      <c r="C12" s="36"/>
      <c r="D12" s="34"/>
      <c r="E12" s="34"/>
      <c r="F12" s="34"/>
      <c r="G12" s="35"/>
      <c r="H12" s="35"/>
      <c r="I12" s="36"/>
      <c r="J12" s="34"/>
      <c r="K12" s="291"/>
      <c r="L12" s="291"/>
      <c r="M12" s="291"/>
      <c r="N12" s="5">
        <f t="shared" si="0"/>
        <v>0</v>
      </c>
      <c r="O12" s="5">
        <f t="shared" si="1"/>
        <v>0</v>
      </c>
      <c r="P12" s="5">
        <f t="shared" si="2"/>
        <v>0</v>
      </c>
      <c r="Q12" s="5">
        <f t="shared" si="3"/>
        <v>0</v>
      </c>
    </row>
    <row r="13" spans="1:17" s="5" customFormat="1" ht="12">
      <c r="A13" s="33"/>
      <c r="B13" s="33"/>
      <c r="C13" s="36"/>
      <c r="D13" s="34"/>
      <c r="E13" s="34"/>
      <c r="F13" s="34"/>
      <c r="G13" s="35"/>
      <c r="H13" s="35"/>
      <c r="I13" s="36"/>
      <c r="J13" s="34"/>
      <c r="K13" s="291"/>
      <c r="L13" s="291"/>
      <c r="M13" s="291"/>
      <c r="N13" s="5">
        <v>0</v>
      </c>
      <c r="O13" s="5">
        <f t="shared" si="1"/>
        <v>0</v>
      </c>
      <c r="P13" s="5">
        <f t="shared" si="2"/>
        <v>0</v>
      </c>
      <c r="Q13" s="5">
        <f t="shared" si="3"/>
        <v>0</v>
      </c>
    </row>
    <row r="14" spans="1:17" s="5" customFormat="1" ht="12">
      <c r="A14" s="33"/>
      <c r="B14" s="33"/>
      <c r="C14" s="36"/>
      <c r="D14" s="34"/>
      <c r="E14" s="34"/>
      <c r="F14" s="34"/>
      <c r="G14" s="35"/>
      <c r="H14" s="35"/>
      <c r="I14" s="36"/>
      <c r="J14" s="34"/>
      <c r="K14" s="291"/>
      <c r="L14" s="291"/>
      <c r="M14" s="291"/>
      <c r="N14" s="5">
        <f t="shared" si="0"/>
        <v>0</v>
      </c>
      <c r="O14" s="5">
        <f t="shared" si="1"/>
        <v>0</v>
      </c>
      <c r="P14" s="5">
        <f t="shared" si="2"/>
        <v>0</v>
      </c>
      <c r="Q14" s="5">
        <f t="shared" si="3"/>
        <v>0</v>
      </c>
    </row>
    <row r="15" spans="1:17" s="5" customFormat="1" ht="12">
      <c r="A15" s="33"/>
      <c r="B15" s="33"/>
      <c r="C15" s="36"/>
      <c r="D15" s="34"/>
      <c r="E15" s="34"/>
      <c r="F15" s="34"/>
      <c r="G15" s="35"/>
      <c r="H15" s="35"/>
      <c r="I15" s="36"/>
      <c r="J15" s="34"/>
      <c r="K15" s="291"/>
      <c r="L15" s="291"/>
      <c r="M15" s="291"/>
      <c r="N15" s="5">
        <f t="shared" si="0"/>
        <v>0</v>
      </c>
      <c r="O15" s="5">
        <f t="shared" si="1"/>
        <v>0</v>
      </c>
      <c r="P15" s="5">
        <f t="shared" si="2"/>
        <v>0</v>
      </c>
      <c r="Q15" s="5">
        <f t="shared" si="3"/>
        <v>0</v>
      </c>
    </row>
    <row r="16" spans="1:17" s="5" customFormat="1" ht="12">
      <c r="A16" s="33"/>
      <c r="B16" s="33"/>
      <c r="C16" s="36"/>
      <c r="D16" s="34"/>
      <c r="E16" s="34"/>
      <c r="F16" s="34"/>
      <c r="G16" s="35"/>
      <c r="H16" s="35"/>
      <c r="I16" s="36"/>
      <c r="J16" s="34"/>
      <c r="K16" s="291"/>
      <c r="L16" s="291"/>
      <c r="M16" s="291"/>
      <c r="N16" s="5">
        <f t="shared" si="0"/>
        <v>0</v>
      </c>
      <c r="O16" s="5">
        <f t="shared" si="1"/>
        <v>0</v>
      </c>
      <c r="P16" s="5">
        <f t="shared" si="2"/>
        <v>0</v>
      </c>
      <c r="Q16" s="5">
        <f t="shared" si="3"/>
        <v>0</v>
      </c>
    </row>
    <row r="17" spans="1:17" s="5" customFormat="1" ht="12">
      <c r="A17" s="33"/>
      <c r="B17" s="33"/>
      <c r="C17" s="36"/>
      <c r="D17" s="34"/>
      <c r="E17" s="34"/>
      <c r="F17" s="34"/>
      <c r="G17" s="35"/>
      <c r="H17" s="35"/>
      <c r="I17" s="36"/>
      <c r="J17" s="34"/>
      <c r="K17" s="291"/>
      <c r="L17" s="291"/>
      <c r="M17" s="291"/>
      <c r="N17" s="5">
        <f t="shared" si="0"/>
        <v>0</v>
      </c>
      <c r="O17" s="5">
        <f t="shared" si="1"/>
        <v>0</v>
      </c>
      <c r="P17" s="5">
        <f t="shared" si="2"/>
        <v>0</v>
      </c>
      <c r="Q17" s="5">
        <f t="shared" si="3"/>
        <v>0</v>
      </c>
    </row>
    <row r="18" spans="1:17" s="5" customFormat="1" ht="12">
      <c r="A18" s="33"/>
      <c r="B18" s="33"/>
      <c r="C18" s="36"/>
      <c r="D18" s="34"/>
      <c r="E18" s="34"/>
      <c r="F18" s="34"/>
      <c r="G18" s="35"/>
      <c r="H18" s="35"/>
      <c r="I18" s="36"/>
      <c r="J18" s="34"/>
      <c r="K18" s="291"/>
      <c r="L18" s="291"/>
      <c r="M18" s="291"/>
      <c r="N18" s="5">
        <f t="shared" si="0"/>
        <v>0</v>
      </c>
      <c r="O18" s="5">
        <f t="shared" si="1"/>
        <v>0</v>
      </c>
      <c r="P18" s="5">
        <f t="shared" si="2"/>
        <v>0</v>
      </c>
      <c r="Q18" s="5">
        <f t="shared" si="3"/>
        <v>0</v>
      </c>
    </row>
    <row r="19" spans="1:17" s="5" customFormat="1" ht="12">
      <c r="A19" s="33"/>
      <c r="B19" s="33"/>
      <c r="C19" s="36"/>
      <c r="D19" s="34"/>
      <c r="E19" s="34"/>
      <c r="F19" s="34"/>
      <c r="G19" s="35"/>
      <c r="H19" s="35"/>
      <c r="I19" s="36"/>
      <c r="J19" s="34"/>
      <c r="K19" s="291"/>
      <c r="L19" s="291"/>
      <c r="M19" s="291"/>
      <c r="N19" s="5">
        <f t="shared" si="0"/>
        <v>0</v>
      </c>
      <c r="O19" s="5">
        <f t="shared" si="1"/>
        <v>0</v>
      </c>
      <c r="P19" s="5">
        <f t="shared" si="2"/>
        <v>0</v>
      </c>
      <c r="Q19" s="5">
        <f t="shared" si="3"/>
        <v>0</v>
      </c>
    </row>
    <row r="20" spans="1:17" s="5" customFormat="1" ht="12">
      <c r="A20" s="33"/>
      <c r="B20" s="33"/>
      <c r="C20" s="36"/>
      <c r="D20" s="34"/>
      <c r="E20" s="34"/>
      <c r="F20" s="34"/>
      <c r="G20" s="35"/>
      <c r="H20" s="35"/>
      <c r="I20" s="36"/>
      <c r="J20" s="34"/>
      <c r="K20" s="291"/>
      <c r="L20" s="291"/>
      <c r="M20" s="291"/>
      <c r="N20" s="5">
        <f t="shared" si="0"/>
        <v>0</v>
      </c>
      <c r="O20" s="5">
        <f t="shared" si="1"/>
        <v>0</v>
      </c>
      <c r="P20" s="5">
        <f t="shared" si="2"/>
        <v>0</v>
      </c>
      <c r="Q20" s="5">
        <f t="shared" si="3"/>
        <v>0</v>
      </c>
    </row>
    <row r="21" spans="1:17" s="5" customFormat="1" ht="12">
      <c r="A21" s="33"/>
      <c r="B21" s="33"/>
      <c r="C21" s="36"/>
      <c r="D21" s="34"/>
      <c r="E21" s="34"/>
      <c r="F21" s="34"/>
      <c r="G21" s="35"/>
      <c r="H21" s="35"/>
      <c r="I21" s="36"/>
      <c r="J21" s="34"/>
      <c r="K21" s="291"/>
      <c r="L21" s="291"/>
      <c r="M21" s="291"/>
      <c r="N21" s="5">
        <f t="shared" si="0"/>
        <v>0</v>
      </c>
      <c r="O21" s="5">
        <f t="shared" si="1"/>
        <v>0</v>
      </c>
      <c r="P21" s="5">
        <f t="shared" si="2"/>
        <v>0</v>
      </c>
      <c r="Q21" s="5">
        <f t="shared" si="3"/>
        <v>0</v>
      </c>
    </row>
    <row r="22" spans="1:17">
      <c r="A22" s="33"/>
      <c r="B22" s="33"/>
      <c r="C22" s="36"/>
      <c r="D22" s="34"/>
      <c r="E22" s="34"/>
      <c r="F22" s="34"/>
      <c r="G22" s="35"/>
      <c r="H22" s="35"/>
      <c r="I22" s="36"/>
      <c r="J22" s="34"/>
      <c r="K22" s="291"/>
      <c r="L22" s="291"/>
      <c r="M22" s="291"/>
      <c r="N22" s="5">
        <f t="shared" si="0"/>
        <v>0</v>
      </c>
      <c r="O22" s="5">
        <f t="shared" si="1"/>
        <v>0</v>
      </c>
      <c r="P22" s="5">
        <f t="shared" si="2"/>
        <v>0</v>
      </c>
      <c r="Q22" s="5">
        <f t="shared" si="3"/>
        <v>0</v>
      </c>
    </row>
    <row r="23" spans="1:17">
      <c r="A23" s="33"/>
      <c r="B23" s="33"/>
      <c r="C23" s="36"/>
      <c r="D23" s="34"/>
      <c r="E23" s="34"/>
      <c r="F23" s="34"/>
      <c r="G23" s="35"/>
      <c r="H23" s="35"/>
      <c r="I23" s="36"/>
      <c r="J23" s="34"/>
      <c r="K23" s="291"/>
      <c r="L23" s="291"/>
      <c r="M23" s="291"/>
      <c r="N23" s="5">
        <f t="shared" si="0"/>
        <v>0</v>
      </c>
      <c r="O23" s="5">
        <f t="shared" si="1"/>
        <v>0</v>
      </c>
      <c r="P23" s="5">
        <f t="shared" si="2"/>
        <v>0</v>
      </c>
      <c r="Q23" s="5">
        <f t="shared" si="3"/>
        <v>0</v>
      </c>
    </row>
    <row r="24" spans="1:17">
      <c r="A24" s="33"/>
      <c r="B24" s="33"/>
      <c r="C24" s="36"/>
      <c r="D24" s="34"/>
      <c r="E24" s="34"/>
      <c r="F24" s="34"/>
      <c r="G24" s="35"/>
      <c r="H24" s="35"/>
      <c r="I24" s="36"/>
      <c r="J24" s="34"/>
      <c r="K24" s="291"/>
      <c r="L24" s="291"/>
      <c r="M24" s="291"/>
      <c r="N24" s="5">
        <f t="shared" si="0"/>
        <v>0</v>
      </c>
      <c r="O24" s="5">
        <f t="shared" si="1"/>
        <v>0</v>
      </c>
      <c r="P24" s="5">
        <f t="shared" si="2"/>
        <v>0</v>
      </c>
      <c r="Q24" s="5">
        <f t="shared" si="3"/>
        <v>0</v>
      </c>
    </row>
    <row r="25" spans="1:17">
      <c r="A25" s="33"/>
      <c r="B25" s="33"/>
      <c r="C25" s="36"/>
      <c r="D25" s="34"/>
      <c r="E25" s="34"/>
      <c r="F25" s="34"/>
      <c r="G25" s="35"/>
      <c r="H25" s="35"/>
      <c r="I25" s="36"/>
      <c r="J25" s="34"/>
      <c r="K25" s="291"/>
      <c r="L25" s="291"/>
      <c r="M25" s="291"/>
      <c r="N25" s="5">
        <f t="shared" si="0"/>
        <v>0</v>
      </c>
      <c r="O25" s="5">
        <f t="shared" si="1"/>
        <v>0</v>
      </c>
      <c r="P25" s="5">
        <f t="shared" si="2"/>
        <v>0</v>
      </c>
      <c r="Q25" s="5">
        <f t="shared" si="3"/>
        <v>0</v>
      </c>
    </row>
    <row r="26" spans="1:17">
      <c r="A26" s="33"/>
      <c r="B26" s="33"/>
      <c r="C26" s="36"/>
      <c r="D26" s="34"/>
      <c r="E26" s="34"/>
      <c r="F26" s="34"/>
      <c r="G26" s="35"/>
      <c r="H26" s="35"/>
      <c r="I26" s="36"/>
      <c r="J26" s="34"/>
      <c r="K26" s="291"/>
      <c r="L26" s="291"/>
      <c r="M26" s="291"/>
      <c r="N26" s="5">
        <f t="shared" si="0"/>
        <v>0</v>
      </c>
      <c r="O26" s="5">
        <f t="shared" si="1"/>
        <v>0</v>
      </c>
      <c r="P26" s="5">
        <f t="shared" si="2"/>
        <v>0</v>
      </c>
      <c r="Q26" s="5">
        <f t="shared" si="3"/>
        <v>0</v>
      </c>
    </row>
    <row r="27" spans="1:17">
      <c r="A27" s="33"/>
      <c r="B27" s="33"/>
      <c r="C27" s="36"/>
      <c r="D27" s="34"/>
      <c r="E27" s="34"/>
      <c r="F27" s="34"/>
      <c r="G27" s="35"/>
      <c r="H27" s="35"/>
      <c r="I27" s="36"/>
      <c r="J27" s="34"/>
      <c r="K27" s="291"/>
      <c r="L27" s="291"/>
      <c r="M27" s="291"/>
      <c r="N27" s="5">
        <f t="shared" si="0"/>
        <v>0</v>
      </c>
      <c r="O27" s="5">
        <f t="shared" si="1"/>
        <v>0</v>
      </c>
      <c r="P27" s="5">
        <f t="shared" si="2"/>
        <v>0</v>
      </c>
      <c r="Q27" s="5">
        <f t="shared" si="3"/>
        <v>0</v>
      </c>
    </row>
    <row r="28" spans="1:17">
      <c r="A28" s="33"/>
      <c r="B28" s="33"/>
      <c r="C28" s="36"/>
      <c r="D28" s="34"/>
      <c r="E28" s="34"/>
      <c r="F28" s="34"/>
      <c r="G28" s="35"/>
      <c r="H28" s="35"/>
      <c r="I28" s="36"/>
      <c r="J28" s="34"/>
      <c r="K28" s="291"/>
      <c r="L28" s="291"/>
      <c r="M28" s="291"/>
      <c r="N28" s="5">
        <f t="shared" si="0"/>
        <v>0</v>
      </c>
      <c r="O28" s="5">
        <f t="shared" si="1"/>
        <v>0</v>
      </c>
      <c r="P28" s="5">
        <f t="shared" si="2"/>
        <v>0</v>
      </c>
      <c r="Q28" s="5">
        <f t="shared" si="3"/>
        <v>0</v>
      </c>
    </row>
    <row r="29" spans="1:17">
      <c r="A29" s="33"/>
      <c r="B29" s="33"/>
      <c r="C29" s="36"/>
      <c r="D29" s="34"/>
      <c r="E29" s="34"/>
      <c r="F29" s="34"/>
      <c r="G29" s="35"/>
      <c r="H29" s="35"/>
      <c r="I29" s="36"/>
      <c r="J29" s="34"/>
      <c r="K29" s="291"/>
      <c r="L29" s="291"/>
      <c r="M29" s="291"/>
      <c r="N29" s="5">
        <f t="shared" si="0"/>
        <v>0</v>
      </c>
      <c r="O29" s="5">
        <f t="shared" si="1"/>
        <v>0</v>
      </c>
      <c r="P29" s="5">
        <f t="shared" si="2"/>
        <v>0</v>
      </c>
      <c r="Q29" s="5">
        <f t="shared" si="3"/>
        <v>0</v>
      </c>
    </row>
    <row r="30" spans="1:17">
      <c r="A30" s="33"/>
      <c r="B30" s="33"/>
      <c r="C30" s="36"/>
      <c r="D30" s="34"/>
      <c r="E30" s="34"/>
      <c r="F30" s="34"/>
      <c r="G30" s="35"/>
      <c r="H30" s="35"/>
      <c r="I30" s="36"/>
      <c r="J30" s="34"/>
      <c r="K30" s="291"/>
      <c r="L30" s="291"/>
      <c r="M30" s="291"/>
      <c r="N30" s="5">
        <f t="shared" si="0"/>
        <v>0</v>
      </c>
      <c r="O30" s="5">
        <f t="shared" si="1"/>
        <v>0</v>
      </c>
      <c r="P30" s="5">
        <f t="shared" si="2"/>
        <v>0</v>
      </c>
      <c r="Q30" s="5">
        <f t="shared" si="3"/>
        <v>0</v>
      </c>
    </row>
    <row r="31" spans="1:17">
      <c r="A31" s="33"/>
      <c r="B31" s="33"/>
      <c r="C31" s="36"/>
      <c r="D31" s="34"/>
      <c r="E31" s="34"/>
      <c r="F31" s="34"/>
      <c r="G31" s="35"/>
      <c r="H31" s="35"/>
      <c r="I31" s="36"/>
      <c r="J31" s="34"/>
      <c r="K31" s="291"/>
      <c r="L31" s="291"/>
      <c r="M31" s="291"/>
      <c r="N31" s="5">
        <f t="shared" si="0"/>
        <v>0</v>
      </c>
      <c r="O31" s="5">
        <f t="shared" si="1"/>
        <v>0</v>
      </c>
      <c r="P31" s="5">
        <f t="shared" si="2"/>
        <v>0</v>
      </c>
      <c r="Q31" s="5">
        <f t="shared" si="3"/>
        <v>0</v>
      </c>
    </row>
    <row r="32" spans="1:17">
      <c r="A32" s="33"/>
      <c r="B32" s="33"/>
      <c r="C32" s="36"/>
      <c r="D32" s="34"/>
      <c r="E32" s="34"/>
      <c r="F32" s="34"/>
      <c r="G32" s="35"/>
      <c r="H32" s="35"/>
      <c r="I32" s="36"/>
      <c r="J32" s="34"/>
      <c r="K32" s="291"/>
      <c r="L32" s="291"/>
      <c r="M32" s="291"/>
      <c r="N32" s="5">
        <f t="shared" si="0"/>
        <v>0</v>
      </c>
      <c r="O32" s="5">
        <f t="shared" si="1"/>
        <v>0</v>
      </c>
      <c r="P32" s="5">
        <f t="shared" si="2"/>
        <v>0</v>
      </c>
      <c r="Q32" s="5">
        <f t="shared" si="3"/>
        <v>0</v>
      </c>
    </row>
    <row r="33" spans="1:17">
      <c r="A33" s="33"/>
      <c r="B33" s="33"/>
      <c r="C33" s="36"/>
      <c r="D33" s="34"/>
      <c r="E33" s="34"/>
      <c r="F33" s="34"/>
      <c r="G33" s="35"/>
      <c r="H33" s="35"/>
      <c r="I33" s="36"/>
      <c r="J33" s="34"/>
      <c r="K33" s="291"/>
      <c r="L33" s="291"/>
      <c r="M33" s="291"/>
      <c r="N33" s="5">
        <f t="shared" si="0"/>
        <v>0</v>
      </c>
      <c r="O33" s="5">
        <f t="shared" si="1"/>
        <v>0</v>
      </c>
      <c r="P33" s="5">
        <f t="shared" si="2"/>
        <v>0</v>
      </c>
      <c r="Q33" s="5">
        <f t="shared" si="3"/>
        <v>0</v>
      </c>
    </row>
    <row r="34" spans="1:17">
      <c r="A34" s="254"/>
      <c r="B34" s="254"/>
      <c r="C34" s="255"/>
      <c r="D34" s="256"/>
      <c r="E34" s="256"/>
      <c r="F34" s="256"/>
      <c r="G34" s="257"/>
      <c r="H34" s="256"/>
      <c r="I34" s="255"/>
      <c r="J34" s="256"/>
      <c r="N34" s="256"/>
      <c r="O34" s="256"/>
      <c r="P34" s="256"/>
      <c r="Q34" s="256"/>
    </row>
    <row r="35" spans="1:17">
      <c r="N35" s="86">
        <f>SUM(N9:N34)</f>
        <v>0</v>
      </c>
      <c r="O35" s="86">
        <f>SUM(O9:O34)</f>
        <v>0</v>
      </c>
      <c r="P35" s="86">
        <f>SUM(P9:P34)</f>
        <v>0</v>
      </c>
      <c r="Q35" s="86">
        <f>SUM(Q9:Q34)</f>
        <v>0</v>
      </c>
    </row>
    <row r="37" spans="1:17" ht="15.75">
      <c r="A37" s="17" t="s">
        <v>32</v>
      </c>
      <c r="B37" s="17"/>
    </row>
    <row r="38" spans="1:17">
      <c r="A38" s="21" t="s">
        <v>31</v>
      </c>
      <c r="B38" s="21"/>
      <c r="C38" s="21" t="s">
        <v>31</v>
      </c>
      <c r="D38" s="21" t="s">
        <v>31</v>
      </c>
      <c r="E38" s="21" t="s">
        <v>31</v>
      </c>
      <c r="F38" s="21" t="s">
        <v>31</v>
      </c>
      <c r="G38" s="21" t="s">
        <v>31</v>
      </c>
      <c r="H38" s="21" t="s">
        <v>31</v>
      </c>
      <c r="I38" s="21"/>
      <c r="J38" s="21"/>
    </row>
    <row r="40" spans="1:17" ht="15.75">
      <c r="A40" s="17" t="s">
        <v>27</v>
      </c>
      <c r="B40" s="17"/>
    </row>
    <row r="41" spans="1:17">
      <c r="A41" s="14"/>
      <c r="B41" s="14"/>
      <c r="C41" s="15"/>
      <c r="D41" s="14"/>
      <c r="E41" s="14"/>
      <c r="F41" s="60" t="s">
        <v>111</v>
      </c>
      <c r="G41" s="27" t="s">
        <v>108</v>
      </c>
      <c r="H41" s="14"/>
      <c r="I41" s="15"/>
      <c r="J41" s="14"/>
    </row>
    <row r="42" spans="1:17" ht="25.5">
      <c r="A42" s="14"/>
      <c r="B42" s="14"/>
      <c r="C42" s="15"/>
      <c r="D42" s="14"/>
      <c r="E42" s="14"/>
      <c r="F42" s="60" t="s">
        <v>97</v>
      </c>
      <c r="G42" s="27" t="s">
        <v>109</v>
      </c>
      <c r="H42" s="14"/>
      <c r="I42" s="15"/>
      <c r="J42" s="14"/>
    </row>
    <row r="43" spans="1:17">
      <c r="A43" s="14"/>
      <c r="B43" s="14"/>
      <c r="C43" s="15"/>
      <c r="D43" s="14"/>
      <c r="E43" s="14"/>
      <c r="F43" s="60" t="s">
        <v>112</v>
      </c>
      <c r="G43" s="27" t="s">
        <v>110</v>
      </c>
      <c r="H43" s="14"/>
      <c r="I43" s="15"/>
      <c r="J43" s="14"/>
    </row>
    <row r="44" spans="1:17">
      <c r="A44" s="14"/>
      <c r="B44" s="14"/>
      <c r="C44" s="15"/>
      <c r="D44" s="14"/>
      <c r="E44" s="14"/>
      <c r="F44" s="60"/>
      <c r="G44" s="27" t="s">
        <v>81</v>
      </c>
      <c r="H44" s="14"/>
      <c r="I44" s="15"/>
      <c r="J44" s="14"/>
    </row>
    <row r="45" spans="1:17">
      <c r="A45" s="14"/>
      <c r="B45" s="14"/>
      <c r="C45" s="15"/>
      <c r="D45" s="14"/>
      <c r="E45" s="14"/>
      <c r="F45" s="60"/>
      <c r="G45" s="27"/>
      <c r="H45" s="14"/>
      <c r="I45" s="15"/>
      <c r="J45" s="14"/>
    </row>
    <row r="46" spans="1:17" s="5" customFormat="1" ht="18" customHeight="1">
      <c r="A46" s="2"/>
      <c r="B46" s="2"/>
      <c r="C46" s="1"/>
      <c r="D46" s="2"/>
      <c r="E46" s="2"/>
      <c r="F46" s="2"/>
      <c r="G46" s="24"/>
      <c r="H46" s="2"/>
      <c r="I46" s="1"/>
      <c r="J46" s="2"/>
      <c r="K46" s="86"/>
      <c r="L46" s="86"/>
      <c r="M46" s="86"/>
      <c r="N46" s="2"/>
      <c r="O46" s="2"/>
      <c r="P46" s="2"/>
      <c r="Q46" s="2"/>
    </row>
  </sheetData>
  <dataConsolidate/>
  <mergeCells count="2">
    <mergeCell ref="A7:E7"/>
    <mergeCell ref="H7:I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N61"/>
  <sheetViews>
    <sheetView showGridLines="0" zoomScale="90" zoomScaleNormal="90" workbookViewId="0">
      <selection activeCell="B1" sqref="B1"/>
    </sheetView>
  </sheetViews>
  <sheetFormatPr defaultColWidth="9.140625" defaultRowHeight="12.75"/>
  <cols>
    <col min="1" max="1" width="9" style="2" customWidth="1"/>
    <col min="2" max="2" width="9.28515625" style="2" customWidth="1"/>
    <col min="3" max="3" width="22.5703125" style="2" customWidth="1"/>
    <col min="4" max="4" width="14" style="1" customWidth="1"/>
    <col min="5" max="5" width="13.42578125" style="2" customWidth="1"/>
    <col min="6" max="6" width="29" style="2" customWidth="1"/>
    <col min="7" max="7" width="14" style="2" customWidth="1"/>
    <col min="8" max="8" width="14.42578125" style="2" bestFit="1" customWidth="1"/>
    <col min="9" max="9" width="19.28515625" style="2" customWidth="1"/>
    <col min="10" max="10" width="10" style="2" customWidth="1"/>
    <col min="11" max="11" width="13.140625" style="24" customWidth="1"/>
    <col min="12" max="12" width="19.42578125" style="1" customWidth="1"/>
    <col min="13" max="14" width="11.7109375" style="1" customWidth="1"/>
    <col min="15" max="15" width="13.85546875" style="2" customWidth="1"/>
    <col min="16" max="16" width="22.85546875" style="2" customWidth="1"/>
    <col min="17" max="17" width="12.5703125" style="2" customWidth="1"/>
    <col min="18" max="20" width="9.140625" style="2"/>
    <col min="21" max="21" width="11.42578125" style="2" bestFit="1" customWidth="1"/>
    <col min="22" max="22" width="15.28515625" style="2" bestFit="1" customWidth="1"/>
    <col min="23" max="23" width="3.28515625" style="2" customWidth="1"/>
    <col min="24" max="24" width="4" style="2" customWidth="1"/>
    <col min="25" max="25" width="11.42578125" style="2" bestFit="1" customWidth="1"/>
    <col min="26" max="26" width="15.28515625" style="2" bestFit="1" customWidth="1"/>
    <col min="27" max="27" width="11.5703125" style="2" bestFit="1" customWidth="1"/>
    <col min="28" max="28" width="12" style="2" bestFit="1" customWidth="1"/>
    <col min="29" max="29" width="9.140625" style="2"/>
    <col min="30" max="31" width="11.42578125" style="2" bestFit="1" customWidth="1"/>
    <col min="32" max="32" width="3.28515625" style="2" customWidth="1"/>
    <col min="33" max="34" width="11.42578125" style="2" bestFit="1" customWidth="1"/>
    <col min="35" max="35" width="3" style="2" customWidth="1"/>
    <col min="36" max="37" width="11.5703125" style="2" bestFit="1" customWidth="1"/>
    <col min="38" max="38" width="4" style="2" customWidth="1"/>
    <col min="39" max="40" width="12" style="2" bestFit="1" customWidth="1"/>
    <col min="41" max="16384" width="9.140625" style="2"/>
  </cols>
  <sheetData>
    <row r="1" spans="1:40">
      <c r="L1" s="45"/>
    </row>
    <row r="2" spans="1:40" ht="18">
      <c r="A2" s="19" t="s">
        <v>147</v>
      </c>
      <c r="B2" s="19"/>
      <c r="K2" s="77" t="s">
        <v>161</v>
      </c>
      <c r="L2" s="75" t="s">
        <v>131</v>
      </c>
      <c r="M2" s="138" t="s">
        <v>606</v>
      </c>
    </row>
    <row r="3" spans="1:40" ht="18">
      <c r="A3" s="22" t="s">
        <v>29</v>
      </c>
      <c r="B3" s="22"/>
      <c r="C3" s="19"/>
      <c r="D3" s="31">
        <f>+'Cover sheet'!E5</f>
        <v>0</v>
      </c>
      <c r="J3" s="76" t="str">
        <f>+K53</f>
        <v>Identified</v>
      </c>
      <c r="K3" s="62">
        <f>+AD43</f>
        <v>1</v>
      </c>
      <c r="L3" s="62">
        <f>+AE43</f>
        <v>1</v>
      </c>
      <c r="M3" s="139">
        <f>+Y43</f>
        <v>2</v>
      </c>
    </row>
    <row r="4" spans="1:40" ht="15">
      <c r="A4" s="22" t="s">
        <v>30</v>
      </c>
      <c r="B4" s="22"/>
      <c r="C4" s="22"/>
      <c r="D4" s="31">
        <f>+'Cover sheet'!E7</f>
        <v>0</v>
      </c>
      <c r="J4" s="76" t="s">
        <v>143</v>
      </c>
      <c r="K4" s="62">
        <f>+AG43</f>
        <v>1</v>
      </c>
      <c r="L4" s="62">
        <f>+AH43</f>
        <v>1</v>
      </c>
      <c r="M4" s="139">
        <f>+Z43</f>
        <v>2</v>
      </c>
    </row>
    <row r="5" spans="1:40" ht="15">
      <c r="A5" s="22" t="s">
        <v>50</v>
      </c>
      <c r="B5" s="22"/>
      <c r="C5" s="22"/>
      <c r="D5" s="31">
        <f>+'Cover sheet'!E8</f>
        <v>0</v>
      </c>
      <c r="J5" s="76" t="str">
        <f>+K55</f>
        <v>Resolved</v>
      </c>
      <c r="K5" s="62">
        <f>+AJ43</f>
        <v>1</v>
      </c>
      <c r="L5" s="62">
        <f>+AK43</f>
        <v>1</v>
      </c>
      <c r="M5" s="139">
        <f>+AA43</f>
        <v>2</v>
      </c>
      <c r="U5" s="142" t="s">
        <v>607</v>
      </c>
    </row>
    <row r="6" spans="1:40" ht="15">
      <c r="A6" s="22" t="s">
        <v>49</v>
      </c>
      <c r="B6" s="22"/>
      <c r="D6" s="31">
        <f>+'Cover sheet'!E9</f>
        <v>0</v>
      </c>
      <c r="J6" s="137" t="str">
        <f>+K56</f>
        <v>Cancelled</v>
      </c>
      <c r="K6" s="62">
        <f>+AM43</f>
        <v>1</v>
      </c>
      <c r="L6" s="62">
        <f>+AN43</f>
        <v>1</v>
      </c>
      <c r="M6" s="139">
        <f>+AB43</f>
        <v>2</v>
      </c>
    </row>
    <row r="7" spans="1:40" ht="13.5" thickBot="1">
      <c r="D7" s="2"/>
      <c r="J7" s="58" t="s">
        <v>606</v>
      </c>
      <c r="K7" s="62">
        <f>+U43</f>
        <v>4</v>
      </c>
      <c r="L7" s="62">
        <f>+V43</f>
        <v>4</v>
      </c>
      <c r="M7" s="139">
        <f>+L7+K7</f>
        <v>8</v>
      </c>
    </row>
    <row r="8" spans="1:40" s="6" customFormat="1" ht="29.25" customHeight="1">
      <c r="A8" s="387" t="s">
        <v>137</v>
      </c>
      <c r="B8" s="387"/>
      <c r="C8" s="387"/>
      <c r="D8" s="388"/>
      <c r="E8" s="388"/>
      <c r="F8" s="388"/>
      <c r="G8" s="388"/>
      <c r="H8" s="388"/>
      <c r="I8" s="388"/>
      <c r="J8" s="389"/>
      <c r="K8" s="59" t="s">
        <v>6</v>
      </c>
      <c r="L8" s="390" t="s">
        <v>106</v>
      </c>
      <c r="M8" s="390"/>
      <c r="N8" s="391" t="s">
        <v>133</v>
      </c>
      <c r="O8" s="392"/>
      <c r="P8" s="392"/>
      <c r="Q8" s="23"/>
      <c r="U8" s="384" t="s">
        <v>126</v>
      </c>
      <c r="V8" s="386"/>
      <c r="Y8" s="384" t="s">
        <v>113</v>
      </c>
      <c r="Z8" s="385"/>
      <c r="AA8" s="385"/>
      <c r="AB8" s="386"/>
      <c r="AD8" s="78"/>
      <c r="AE8" s="79"/>
      <c r="AG8" s="78"/>
      <c r="AH8" s="79"/>
      <c r="AJ8" s="78"/>
      <c r="AK8" s="79"/>
      <c r="AM8" s="78"/>
      <c r="AN8" s="79"/>
    </row>
    <row r="9" spans="1:40" s="6" customFormat="1" ht="80.25" customHeight="1" thickBot="1">
      <c r="A9" s="7" t="s">
        <v>132</v>
      </c>
      <c r="B9" s="7" t="s">
        <v>126</v>
      </c>
      <c r="C9" s="7" t="s">
        <v>43</v>
      </c>
      <c r="D9" s="8" t="s">
        <v>1</v>
      </c>
      <c r="E9" s="9" t="s">
        <v>134</v>
      </c>
      <c r="F9" s="9" t="s">
        <v>136</v>
      </c>
      <c r="G9" s="9" t="s">
        <v>128</v>
      </c>
      <c r="H9" s="9" t="s">
        <v>138</v>
      </c>
      <c r="I9" s="9" t="s">
        <v>139</v>
      </c>
      <c r="J9" s="9" t="s">
        <v>141</v>
      </c>
      <c r="K9" s="9" t="s">
        <v>6</v>
      </c>
      <c r="L9" s="8" t="s">
        <v>135</v>
      </c>
      <c r="M9" s="8" t="s">
        <v>148</v>
      </c>
      <c r="N9" s="8" t="s">
        <v>22</v>
      </c>
      <c r="O9" s="9" t="s">
        <v>23</v>
      </c>
      <c r="P9" s="69" t="s">
        <v>140</v>
      </c>
      <c r="Q9" s="10" t="s">
        <v>9</v>
      </c>
      <c r="U9" s="39" t="s">
        <v>149</v>
      </c>
      <c r="V9" s="41" t="s">
        <v>146</v>
      </c>
      <c r="Y9" s="39" t="s">
        <v>144</v>
      </c>
      <c r="Z9" s="40" t="s">
        <v>143</v>
      </c>
      <c r="AA9" s="40" t="s">
        <v>142</v>
      </c>
      <c r="AB9" s="41" t="s">
        <v>81</v>
      </c>
      <c r="AD9" s="80" t="s">
        <v>150</v>
      </c>
      <c r="AE9" s="81" t="s">
        <v>151</v>
      </c>
      <c r="AG9" s="80" t="s">
        <v>152</v>
      </c>
      <c r="AH9" s="81" t="s">
        <v>153</v>
      </c>
      <c r="AJ9" s="80" t="s">
        <v>154</v>
      </c>
      <c r="AK9" s="81" t="s">
        <v>155</v>
      </c>
      <c r="AM9" s="80" t="s">
        <v>156</v>
      </c>
      <c r="AN9" s="81" t="s">
        <v>157</v>
      </c>
    </row>
    <row r="10" spans="1:40">
      <c r="A10" s="34"/>
      <c r="B10" s="34" t="s">
        <v>145</v>
      </c>
      <c r="C10" s="34"/>
      <c r="D10" s="36"/>
      <c r="E10" s="34"/>
      <c r="F10" s="34"/>
      <c r="G10" s="74"/>
      <c r="H10" s="34"/>
      <c r="I10" s="34"/>
      <c r="J10" s="34"/>
      <c r="K10" s="35" t="s">
        <v>144</v>
      </c>
      <c r="L10" s="36"/>
      <c r="M10" s="36"/>
      <c r="N10" s="36"/>
      <c r="O10" s="34"/>
      <c r="P10" s="74"/>
      <c r="Q10" s="35"/>
      <c r="R10" s="5"/>
      <c r="S10" s="5"/>
      <c r="T10" s="5"/>
      <c r="U10" s="5">
        <f t="shared" ref="U10:U38" si="0">IF($B10="Off-spec",1,0)</f>
        <v>1</v>
      </c>
      <c r="V10" s="5">
        <f t="shared" ref="V10:V38" si="1">IF($B10="Defect",1,0)</f>
        <v>0</v>
      </c>
      <c r="W10" s="5"/>
      <c r="Y10" s="5">
        <f t="shared" ref="Y10:Y38" si="2">IF($K10="Identified",1,0)</f>
        <v>1</v>
      </c>
      <c r="Z10" s="5">
        <f t="shared" ref="Z10:Z38" si="3">IF($K10="Assigned",1,0)</f>
        <v>0</v>
      </c>
      <c r="AA10" s="5">
        <f t="shared" ref="AA10:AA38" si="4">IF($K10="Resolved",1,0)</f>
        <v>0</v>
      </c>
      <c r="AB10" s="5">
        <f t="shared" ref="AB10:AB38" si="5">IF($K10="Cancelled",1,0)</f>
        <v>0</v>
      </c>
      <c r="AD10" s="5">
        <f>+U10*Y10</f>
        <v>1</v>
      </c>
      <c r="AE10" s="5">
        <f>+V10*Y10</f>
        <v>0</v>
      </c>
      <c r="AG10" s="2">
        <f>+U10*Z10</f>
        <v>0</v>
      </c>
      <c r="AH10" s="2">
        <f>+V10*Z10</f>
        <v>0</v>
      </c>
      <c r="AJ10" s="2">
        <f>+U10*AA10</f>
        <v>0</v>
      </c>
      <c r="AK10" s="2">
        <f>+V10*AA10</f>
        <v>0</v>
      </c>
      <c r="AM10" s="2">
        <f>+U10*AB10</f>
        <v>0</v>
      </c>
      <c r="AN10" s="2">
        <f>+V10*AB10</f>
        <v>0</v>
      </c>
    </row>
    <row r="11" spans="1:40">
      <c r="A11" s="34"/>
      <c r="B11" s="34" t="s">
        <v>145</v>
      </c>
      <c r="C11" s="34"/>
      <c r="D11" s="36"/>
      <c r="E11" s="34"/>
      <c r="F11" s="34"/>
      <c r="G11" s="74"/>
      <c r="H11" s="34"/>
      <c r="I11" s="34"/>
      <c r="J11" s="34"/>
      <c r="K11" s="35" t="s">
        <v>143</v>
      </c>
      <c r="L11" s="36"/>
      <c r="M11" s="36"/>
      <c r="N11" s="36"/>
      <c r="O11" s="34"/>
      <c r="P11" s="74"/>
      <c r="Q11" s="35"/>
      <c r="R11" s="5"/>
      <c r="S11" s="5"/>
      <c r="T11" s="5"/>
      <c r="U11" s="5">
        <f t="shared" si="0"/>
        <v>1</v>
      </c>
      <c r="V11" s="5">
        <f t="shared" si="1"/>
        <v>0</v>
      </c>
      <c r="W11" s="5"/>
      <c r="Y11" s="5">
        <f t="shared" si="2"/>
        <v>0</v>
      </c>
      <c r="Z11" s="5">
        <f t="shared" si="3"/>
        <v>1</v>
      </c>
      <c r="AA11" s="5">
        <f t="shared" si="4"/>
        <v>0</v>
      </c>
      <c r="AB11" s="5">
        <f t="shared" si="5"/>
        <v>0</v>
      </c>
      <c r="AD11" s="5">
        <f t="shared" ref="AD11:AD42" si="6">+U11*Y11</f>
        <v>0</v>
      </c>
      <c r="AE11" s="5">
        <f t="shared" ref="AE11:AE42" si="7">+V11*Y11</f>
        <v>0</v>
      </c>
      <c r="AG11" s="2">
        <f t="shared" ref="AG11:AG42" si="8">+U11*Z11</f>
        <v>1</v>
      </c>
      <c r="AH11" s="2">
        <f t="shared" ref="AH11:AH42" si="9">+V11*Z11</f>
        <v>0</v>
      </c>
      <c r="AJ11" s="2">
        <f t="shared" ref="AJ11:AJ42" si="10">+U11*AA11</f>
        <v>0</v>
      </c>
      <c r="AK11" s="2">
        <f t="shared" ref="AK11:AK42" si="11">+V11*AA11</f>
        <v>0</v>
      </c>
      <c r="AM11" s="2">
        <f t="shared" ref="AM11:AM42" si="12">+U11*AB11</f>
        <v>0</v>
      </c>
      <c r="AN11" s="2">
        <f t="shared" ref="AN11:AN42" si="13">+V11*AB11</f>
        <v>0</v>
      </c>
    </row>
    <row r="12" spans="1:40">
      <c r="A12" s="34"/>
      <c r="B12" s="34" t="s">
        <v>145</v>
      </c>
      <c r="C12" s="34"/>
      <c r="D12" s="36"/>
      <c r="E12" s="34"/>
      <c r="F12" s="34"/>
      <c r="G12" s="74"/>
      <c r="H12" s="34"/>
      <c r="I12" s="34"/>
      <c r="J12" s="34"/>
      <c r="K12" s="35" t="s">
        <v>142</v>
      </c>
      <c r="L12" s="36"/>
      <c r="M12" s="36"/>
      <c r="N12" s="36"/>
      <c r="O12" s="34"/>
      <c r="P12" s="74"/>
      <c r="Q12" s="35"/>
      <c r="R12" s="5"/>
      <c r="S12" s="5"/>
      <c r="T12" s="5"/>
      <c r="U12" s="5">
        <f t="shared" si="0"/>
        <v>1</v>
      </c>
      <c r="V12" s="5">
        <f t="shared" si="1"/>
        <v>0</v>
      </c>
      <c r="W12" s="5"/>
      <c r="Y12" s="5">
        <f t="shared" si="2"/>
        <v>0</v>
      </c>
      <c r="Z12" s="5">
        <f t="shared" si="3"/>
        <v>0</v>
      </c>
      <c r="AA12" s="5">
        <f t="shared" si="4"/>
        <v>1</v>
      </c>
      <c r="AB12" s="5">
        <f t="shared" si="5"/>
        <v>0</v>
      </c>
      <c r="AD12" s="5">
        <f t="shared" si="6"/>
        <v>0</v>
      </c>
      <c r="AE12" s="5">
        <f t="shared" si="7"/>
        <v>0</v>
      </c>
      <c r="AG12" s="2">
        <f t="shared" si="8"/>
        <v>0</v>
      </c>
      <c r="AH12" s="2">
        <f t="shared" si="9"/>
        <v>0</v>
      </c>
      <c r="AJ12" s="2">
        <f t="shared" si="10"/>
        <v>1</v>
      </c>
      <c r="AK12" s="2">
        <f t="shared" si="11"/>
        <v>0</v>
      </c>
      <c r="AM12" s="2">
        <f t="shared" si="12"/>
        <v>0</v>
      </c>
      <c r="AN12" s="2">
        <f t="shared" si="13"/>
        <v>0</v>
      </c>
    </row>
    <row r="13" spans="1:40">
      <c r="A13" s="34"/>
      <c r="B13" s="34" t="s">
        <v>145</v>
      </c>
      <c r="C13" s="34"/>
      <c r="D13" s="36"/>
      <c r="E13" s="34"/>
      <c r="F13" s="34"/>
      <c r="G13" s="74"/>
      <c r="H13" s="34"/>
      <c r="I13" s="34"/>
      <c r="J13" s="34"/>
      <c r="K13" s="35" t="s">
        <v>81</v>
      </c>
      <c r="L13" s="36"/>
      <c r="M13" s="36"/>
      <c r="N13" s="36"/>
      <c r="O13" s="34"/>
      <c r="P13" s="74"/>
      <c r="Q13" s="35"/>
      <c r="R13" s="5"/>
      <c r="S13" s="5"/>
      <c r="T13" s="5"/>
      <c r="U13" s="5">
        <f t="shared" si="0"/>
        <v>1</v>
      </c>
      <c r="V13" s="5">
        <f t="shared" si="1"/>
        <v>0</v>
      </c>
      <c r="W13" s="5"/>
      <c r="Y13" s="5">
        <f t="shared" si="2"/>
        <v>0</v>
      </c>
      <c r="Z13" s="5">
        <f t="shared" si="3"/>
        <v>0</v>
      </c>
      <c r="AA13" s="5">
        <f t="shared" si="4"/>
        <v>0</v>
      </c>
      <c r="AB13" s="5">
        <f t="shared" si="5"/>
        <v>1</v>
      </c>
      <c r="AD13" s="5">
        <f t="shared" si="6"/>
        <v>0</v>
      </c>
      <c r="AE13" s="5">
        <f t="shared" si="7"/>
        <v>0</v>
      </c>
      <c r="AG13" s="2">
        <f t="shared" si="8"/>
        <v>0</v>
      </c>
      <c r="AH13" s="2">
        <f t="shared" si="9"/>
        <v>0</v>
      </c>
      <c r="AJ13" s="2">
        <f t="shared" si="10"/>
        <v>0</v>
      </c>
      <c r="AK13" s="2">
        <f t="shared" si="11"/>
        <v>0</v>
      </c>
      <c r="AM13" s="2">
        <f t="shared" si="12"/>
        <v>1</v>
      </c>
      <c r="AN13" s="2">
        <f t="shared" si="13"/>
        <v>0</v>
      </c>
    </row>
    <row r="14" spans="1:40">
      <c r="A14" s="34"/>
      <c r="B14" s="34" t="s">
        <v>146</v>
      </c>
      <c r="C14" s="34"/>
      <c r="D14" s="36"/>
      <c r="E14" s="34"/>
      <c r="F14" s="34"/>
      <c r="G14" s="74"/>
      <c r="H14" s="34"/>
      <c r="I14" s="34"/>
      <c r="J14" s="34"/>
      <c r="K14" s="35" t="s">
        <v>144</v>
      </c>
      <c r="L14" s="36"/>
      <c r="M14" s="36"/>
      <c r="N14" s="36"/>
      <c r="O14" s="34"/>
      <c r="P14" s="74"/>
      <c r="Q14" s="35"/>
      <c r="R14" s="5"/>
      <c r="S14" s="5"/>
      <c r="T14" s="5"/>
      <c r="U14" s="5">
        <f t="shared" si="0"/>
        <v>0</v>
      </c>
      <c r="V14" s="5">
        <f t="shared" si="1"/>
        <v>1</v>
      </c>
      <c r="W14" s="5"/>
      <c r="Y14" s="5">
        <f t="shared" si="2"/>
        <v>1</v>
      </c>
      <c r="Z14" s="5">
        <f t="shared" si="3"/>
        <v>0</v>
      </c>
      <c r="AA14" s="5">
        <f t="shared" si="4"/>
        <v>0</v>
      </c>
      <c r="AB14" s="5">
        <f t="shared" si="5"/>
        <v>0</v>
      </c>
      <c r="AD14" s="5">
        <f t="shared" si="6"/>
        <v>0</v>
      </c>
      <c r="AE14" s="5">
        <f t="shared" si="7"/>
        <v>1</v>
      </c>
      <c r="AG14" s="2">
        <f t="shared" si="8"/>
        <v>0</v>
      </c>
      <c r="AH14" s="2">
        <f t="shared" si="9"/>
        <v>0</v>
      </c>
      <c r="AJ14" s="2">
        <f t="shared" si="10"/>
        <v>0</v>
      </c>
      <c r="AK14" s="2">
        <f t="shared" si="11"/>
        <v>0</v>
      </c>
      <c r="AM14" s="2">
        <f t="shared" si="12"/>
        <v>0</v>
      </c>
      <c r="AN14" s="2">
        <f t="shared" si="13"/>
        <v>0</v>
      </c>
    </row>
    <row r="15" spans="1:40">
      <c r="A15" s="34"/>
      <c r="B15" s="34" t="s">
        <v>146</v>
      </c>
      <c r="C15" s="34"/>
      <c r="D15" s="36"/>
      <c r="E15" s="34"/>
      <c r="F15" s="34"/>
      <c r="G15" s="74"/>
      <c r="H15" s="34"/>
      <c r="I15" s="34"/>
      <c r="J15" s="34"/>
      <c r="K15" s="35" t="s">
        <v>143</v>
      </c>
      <c r="L15" s="36"/>
      <c r="M15" s="36"/>
      <c r="N15" s="36"/>
      <c r="O15" s="34"/>
      <c r="P15" s="74"/>
      <c r="Q15" s="35"/>
      <c r="R15" s="5"/>
      <c r="S15" s="5"/>
      <c r="T15" s="5"/>
      <c r="U15" s="5">
        <f t="shared" si="0"/>
        <v>0</v>
      </c>
      <c r="V15" s="5">
        <f t="shared" si="1"/>
        <v>1</v>
      </c>
      <c r="W15" s="5"/>
      <c r="Y15" s="5">
        <f t="shared" si="2"/>
        <v>0</v>
      </c>
      <c r="Z15" s="5">
        <f t="shared" si="3"/>
        <v>1</v>
      </c>
      <c r="AA15" s="5">
        <f t="shared" si="4"/>
        <v>0</v>
      </c>
      <c r="AB15" s="5">
        <f t="shared" si="5"/>
        <v>0</v>
      </c>
      <c r="AD15" s="5">
        <f t="shared" si="6"/>
        <v>0</v>
      </c>
      <c r="AE15" s="5">
        <f t="shared" si="7"/>
        <v>0</v>
      </c>
      <c r="AG15" s="2">
        <f t="shared" si="8"/>
        <v>0</v>
      </c>
      <c r="AH15" s="2">
        <f t="shared" si="9"/>
        <v>1</v>
      </c>
      <c r="AJ15" s="2">
        <f t="shared" si="10"/>
        <v>0</v>
      </c>
      <c r="AK15" s="2">
        <f t="shared" si="11"/>
        <v>0</v>
      </c>
      <c r="AM15" s="2">
        <f t="shared" si="12"/>
        <v>0</v>
      </c>
      <c r="AN15" s="2">
        <f t="shared" si="13"/>
        <v>0</v>
      </c>
    </row>
    <row r="16" spans="1:40">
      <c r="A16" s="34"/>
      <c r="B16" s="34" t="s">
        <v>146</v>
      </c>
      <c r="C16" s="34"/>
      <c r="D16" s="36"/>
      <c r="E16" s="34"/>
      <c r="F16" s="34"/>
      <c r="G16" s="74"/>
      <c r="H16" s="34"/>
      <c r="I16" s="34"/>
      <c r="J16" s="34"/>
      <c r="K16" s="35" t="s">
        <v>142</v>
      </c>
      <c r="L16" s="36"/>
      <c r="M16" s="36"/>
      <c r="N16" s="36"/>
      <c r="O16" s="34"/>
      <c r="P16" s="74"/>
      <c r="Q16" s="35"/>
      <c r="R16" s="5"/>
      <c r="S16" s="5"/>
      <c r="T16" s="5"/>
      <c r="U16" s="5">
        <f t="shared" si="0"/>
        <v>0</v>
      </c>
      <c r="V16" s="5">
        <f t="shared" si="1"/>
        <v>1</v>
      </c>
      <c r="W16" s="5"/>
      <c r="Y16" s="5">
        <f t="shared" si="2"/>
        <v>0</v>
      </c>
      <c r="Z16" s="5">
        <f t="shared" si="3"/>
        <v>0</v>
      </c>
      <c r="AA16" s="5">
        <f t="shared" si="4"/>
        <v>1</v>
      </c>
      <c r="AB16" s="5">
        <f t="shared" si="5"/>
        <v>0</v>
      </c>
      <c r="AD16" s="5">
        <f t="shared" si="6"/>
        <v>0</v>
      </c>
      <c r="AE16" s="5">
        <f t="shared" si="7"/>
        <v>0</v>
      </c>
      <c r="AG16" s="2">
        <f t="shared" si="8"/>
        <v>0</v>
      </c>
      <c r="AH16" s="2">
        <f t="shared" si="9"/>
        <v>0</v>
      </c>
      <c r="AJ16" s="2">
        <f t="shared" si="10"/>
        <v>0</v>
      </c>
      <c r="AK16" s="2">
        <f t="shared" si="11"/>
        <v>1</v>
      </c>
      <c r="AM16" s="2">
        <f t="shared" si="12"/>
        <v>0</v>
      </c>
      <c r="AN16" s="2">
        <f t="shared" si="13"/>
        <v>0</v>
      </c>
    </row>
    <row r="17" spans="1:40">
      <c r="A17" s="34"/>
      <c r="B17" s="34" t="s">
        <v>146</v>
      </c>
      <c r="C17" s="34"/>
      <c r="D17" s="36"/>
      <c r="E17" s="34"/>
      <c r="F17" s="34"/>
      <c r="G17" s="74"/>
      <c r="H17" s="34"/>
      <c r="I17" s="34"/>
      <c r="J17" s="34"/>
      <c r="K17" s="35" t="s">
        <v>81</v>
      </c>
      <c r="L17" s="36"/>
      <c r="M17" s="36"/>
      <c r="N17" s="36"/>
      <c r="O17" s="34"/>
      <c r="P17" s="74"/>
      <c r="Q17" s="35"/>
      <c r="R17" s="5"/>
      <c r="S17" s="5"/>
      <c r="T17" s="5"/>
      <c r="U17" s="5">
        <f t="shared" si="0"/>
        <v>0</v>
      </c>
      <c r="V17" s="5">
        <f t="shared" si="1"/>
        <v>1</v>
      </c>
      <c r="W17" s="5"/>
      <c r="Y17" s="5">
        <f t="shared" si="2"/>
        <v>0</v>
      </c>
      <c r="Z17" s="5">
        <f t="shared" si="3"/>
        <v>0</v>
      </c>
      <c r="AA17" s="5">
        <f t="shared" si="4"/>
        <v>0</v>
      </c>
      <c r="AB17" s="5">
        <f t="shared" si="5"/>
        <v>1</v>
      </c>
      <c r="AD17" s="5">
        <f t="shared" si="6"/>
        <v>0</v>
      </c>
      <c r="AE17" s="5">
        <f t="shared" si="7"/>
        <v>0</v>
      </c>
      <c r="AG17" s="2">
        <f t="shared" si="8"/>
        <v>0</v>
      </c>
      <c r="AH17" s="2">
        <f t="shared" si="9"/>
        <v>0</v>
      </c>
      <c r="AJ17" s="2">
        <f t="shared" si="10"/>
        <v>0</v>
      </c>
      <c r="AK17" s="2">
        <f t="shared" si="11"/>
        <v>0</v>
      </c>
      <c r="AM17" s="2">
        <f t="shared" si="12"/>
        <v>0</v>
      </c>
      <c r="AN17" s="2">
        <f t="shared" si="13"/>
        <v>1</v>
      </c>
    </row>
    <row r="18" spans="1:40">
      <c r="A18" s="34"/>
      <c r="B18" s="34"/>
      <c r="C18" s="34"/>
      <c r="D18" s="36"/>
      <c r="E18" s="34"/>
      <c r="F18" s="34"/>
      <c r="G18" s="74"/>
      <c r="H18" s="34"/>
      <c r="I18" s="34"/>
      <c r="J18" s="34"/>
      <c r="K18" s="35"/>
      <c r="L18" s="36"/>
      <c r="M18" s="36"/>
      <c r="N18" s="36"/>
      <c r="O18" s="34"/>
      <c r="P18" s="74"/>
      <c r="Q18" s="35"/>
      <c r="R18" s="5"/>
      <c r="S18" s="5"/>
      <c r="T18" s="5"/>
      <c r="U18" s="5">
        <f t="shared" si="0"/>
        <v>0</v>
      </c>
      <c r="V18" s="5">
        <f t="shared" si="1"/>
        <v>0</v>
      </c>
      <c r="W18" s="5"/>
      <c r="Y18" s="5">
        <f t="shared" si="2"/>
        <v>0</v>
      </c>
      <c r="Z18" s="5">
        <f t="shared" si="3"/>
        <v>0</v>
      </c>
      <c r="AA18" s="5">
        <f t="shared" si="4"/>
        <v>0</v>
      </c>
      <c r="AB18" s="5">
        <f t="shared" si="5"/>
        <v>0</v>
      </c>
      <c r="AD18" s="5">
        <f t="shared" si="6"/>
        <v>0</v>
      </c>
      <c r="AE18" s="5">
        <f t="shared" si="7"/>
        <v>0</v>
      </c>
      <c r="AG18" s="2">
        <f t="shared" si="8"/>
        <v>0</v>
      </c>
      <c r="AH18" s="2">
        <f t="shared" si="9"/>
        <v>0</v>
      </c>
      <c r="AJ18" s="2">
        <f t="shared" si="10"/>
        <v>0</v>
      </c>
      <c r="AK18" s="2">
        <f t="shared" si="11"/>
        <v>0</v>
      </c>
      <c r="AM18" s="2">
        <f t="shared" si="12"/>
        <v>0</v>
      </c>
      <c r="AN18" s="2">
        <f t="shared" si="13"/>
        <v>0</v>
      </c>
    </row>
    <row r="19" spans="1:40">
      <c r="A19" s="34"/>
      <c r="B19" s="34"/>
      <c r="C19" s="34"/>
      <c r="D19" s="36"/>
      <c r="E19" s="34"/>
      <c r="F19" s="34"/>
      <c r="G19" s="74"/>
      <c r="H19" s="34"/>
      <c r="I19" s="34"/>
      <c r="J19" s="34"/>
      <c r="K19" s="35"/>
      <c r="L19" s="36"/>
      <c r="M19" s="36"/>
      <c r="N19" s="36"/>
      <c r="O19" s="34"/>
      <c r="P19" s="74"/>
      <c r="Q19" s="35"/>
      <c r="R19" s="5"/>
      <c r="S19" s="5"/>
      <c r="T19" s="5"/>
      <c r="U19" s="5">
        <f t="shared" si="0"/>
        <v>0</v>
      </c>
      <c r="V19" s="5">
        <f t="shared" si="1"/>
        <v>0</v>
      </c>
      <c r="W19" s="5"/>
      <c r="Y19" s="5">
        <f t="shared" si="2"/>
        <v>0</v>
      </c>
      <c r="Z19" s="5">
        <f t="shared" si="3"/>
        <v>0</v>
      </c>
      <c r="AA19" s="5">
        <f t="shared" si="4"/>
        <v>0</v>
      </c>
      <c r="AB19" s="5">
        <f t="shared" si="5"/>
        <v>0</v>
      </c>
      <c r="AD19" s="5">
        <f t="shared" si="6"/>
        <v>0</v>
      </c>
      <c r="AE19" s="5">
        <f t="shared" si="7"/>
        <v>0</v>
      </c>
      <c r="AG19" s="2">
        <f t="shared" si="8"/>
        <v>0</v>
      </c>
      <c r="AH19" s="2">
        <f t="shared" si="9"/>
        <v>0</v>
      </c>
      <c r="AJ19" s="2">
        <f t="shared" si="10"/>
        <v>0</v>
      </c>
      <c r="AK19" s="2">
        <f t="shared" si="11"/>
        <v>0</v>
      </c>
      <c r="AM19" s="2">
        <f t="shared" si="12"/>
        <v>0</v>
      </c>
      <c r="AN19" s="2">
        <f t="shared" si="13"/>
        <v>0</v>
      </c>
    </row>
    <row r="20" spans="1:40">
      <c r="A20" s="34"/>
      <c r="B20" s="34"/>
      <c r="C20" s="34"/>
      <c r="D20" s="36"/>
      <c r="E20" s="34"/>
      <c r="F20" s="34"/>
      <c r="G20" s="74"/>
      <c r="H20" s="34"/>
      <c r="I20" s="34"/>
      <c r="J20" s="34"/>
      <c r="K20" s="35"/>
      <c r="L20" s="36"/>
      <c r="M20" s="36"/>
      <c r="N20" s="36"/>
      <c r="O20" s="34"/>
      <c r="P20" s="74"/>
      <c r="Q20" s="35"/>
      <c r="R20" s="5"/>
      <c r="S20" s="5"/>
      <c r="T20" s="5"/>
      <c r="U20" s="5">
        <f t="shared" si="0"/>
        <v>0</v>
      </c>
      <c r="V20" s="5">
        <f t="shared" si="1"/>
        <v>0</v>
      </c>
      <c r="W20" s="5"/>
      <c r="Y20" s="5">
        <f t="shared" si="2"/>
        <v>0</v>
      </c>
      <c r="Z20" s="5">
        <f t="shared" si="3"/>
        <v>0</v>
      </c>
      <c r="AA20" s="5">
        <f t="shared" si="4"/>
        <v>0</v>
      </c>
      <c r="AB20" s="5">
        <f t="shared" si="5"/>
        <v>0</v>
      </c>
      <c r="AD20" s="5">
        <f t="shared" si="6"/>
        <v>0</v>
      </c>
      <c r="AE20" s="5">
        <f t="shared" si="7"/>
        <v>0</v>
      </c>
      <c r="AG20" s="2">
        <f t="shared" si="8"/>
        <v>0</v>
      </c>
      <c r="AH20" s="2">
        <f t="shared" si="9"/>
        <v>0</v>
      </c>
      <c r="AJ20" s="2">
        <f t="shared" si="10"/>
        <v>0</v>
      </c>
      <c r="AK20" s="2">
        <f t="shared" si="11"/>
        <v>0</v>
      </c>
      <c r="AM20" s="2">
        <f t="shared" si="12"/>
        <v>0</v>
      </c>
      <c r="AN20" s="2">
        <f t="shared" si="13"/>
        <v>0</v>
      </c>
    </row>
    <row r="21" spans="1:40">
      <c r="A21" s="34"/>
      <c r="B21" s="34"/>
      <c r="C21" s="34"/>
      <c r="D21" s="36"/>
      <c r="E21" s="34"/>
      <c r="F21" s="34"/>
      <c r="G21" s="74"/>
      <c r="H21" s="34"/>
      <c r="I21" s="34"/>
      <c r="J21" s="34"/>
      <c r="K21" s="35"/>
      <c r="L21" s="36"/>
      <c r="M21" s="36"/>
      <c r="N21" s="36"/>
      <c r="O21" s="34"/>
      <c r="P21" s="74"/>
      <c r="Q21" s="35"/>
      <c r="R21" s="5"/>
      <c r="S21" s="5"/>
      <c r="T21" s="5"/>
      <c r="U21" s="5">
        <f t="shared" si="0"/>
        <v>0</v>
      </c>
      <c r="V21" s="5">
        <f t="shared" si="1"/>
        <v>0</v>
      </c>
      <c r="W21" s="5"/>
      <c r="Y21" s="5">
        <f t="shared" si="2"/>
        <v>0</v>
      </c>
      <c r="Z21" s="5">
        <f t="shared" si="3"/>
        <v>0</v>
      </c>
      <c r="AA21" s="5">
        <f t="shared" si="4"/>
        <v>0</v>
      </c>
      <c r="AB21" s="5">
        <f t="shared" si="5"/>
        <v>0</v>
      </c>
      <c r="AD21" s="5">
        <f t="shared" si="6"/>
        <v>0</v>
      </c>
      <c r="AE21" s="5">
        <f t="shared" si="7"/>
        <v>0</v>
      </c>
      <c r="AG21" s="2">
        <f t="shared" si="8"/>
        <v>0</v>
      </c>
      <c r="AH21" s="2">
        <f t="shared" si="9"/>
        <v>0</v>
      </c>
      <c r="AJ21" s="2">
        <f t="shared" si="10"/>
        <v>0</v>
      </c>
      <c r="AK21" s="2">
        <f t="shared" si="11"/>
        <v>0</v>
      </c>
      <c r="AM21" s="2">
        <f t="shared" si="12"/>
        <v>0</v>
      </c>
      <c r="AN21" s="2">
        <f t="shared" si="13"/>
        <v>0</v>
      </c>
    </row>
    <row r="22" spans="1:40">
      <c r="A22" s="34"/>
      <c r="B22" s="34"/>
      <c r="C22" s="34"/>
      <c r="D22" s="36"/>
      <c r="E22" s="34"/>
      <c r="F22" s="34"/>
      <c r="G22" s="74"/>
      <c r="H22" s="34"/>
      <c r="I22" s="34"/>
      <c r="J22" s="34"/>
      <c r="K22" s="35"/>
      <c r="L22" s="36"/>
      <c r="M22" s="36"/>
      <c r="N22" s="36"/>
      <c r="O22" s="34"/>
      <c r="P22" s="74"/>
      <c r="Q22" s="35"/>
      <c r="R22" s="5"/>
      <c r="S22" s="5"/>
      <c r="T22" s="5"/>
      <c r="U22" s="5">
        <f t="shared" si="0"/>
        <v>0</v>
      </c>
      <c r="V22" s="5">
        <f t="shared" si="1"/>
        <v>0</v>
      </c>
      <c r="W22" s="5"/>
      <c r="Y22" s="5">
        <f t="shared" si="2"/>
        <v>0</v>
      </c>
      <c r="Z22" s="5">
        <f t="shared" si="3"/>
        <v>0</v>
      </c>
      <c r="AA22" s="5">
        <f t="shared" si="4"/>
        <v>0</v>
      </c>
      <c r="AB22" s="5">
        <f t="shared" si="5"/>
        <v>0</v>
      </c>
      <c r="AD22" s="5">
        <f t="shared" si="6"/>
        <v>0</v>
      </c>
      <c r="AE22" s="5">
        <f t="shared" si="7"/>
        <v>0</v>
      </c>
      <c r="AG22" s="2">
        <f t="shared" si="8"/>
        <v>0</v>
      </c>
      <c r="AH22" s="2">
        <f t="shared" si="9"/>
        <v>0</v>
      </c>
      <c r="AJ22" s="2">
        <f t="shared" si="10"/>
        <v>0</v>
      </c>
      <c r="AK22" s="2">
        <f t="shared" si="11"/>
        <v>0</v>
      </c>
      <c r="AM22" s="2">
        <f t="shared" si="12"/>
        <v>0</v>
      </c>
      <c r="AN22" s="2">
        <f t="shared" si="13"/>
        <v>0</v>
      </c>
    </row>
    <row r="23" spans="1:40">
      <c r="A23" s="34"/>
      <c r="B23" s="34"/>
      <c r="C23" s="34"/>
      <c r="D23" s="36"/>
      <c r="E23" s="34"/>
      <c r="F23" s="34"/>
      <c r="G23" s="74"/>
      <c r="H23" s="34"/>
      <c r="I23" s="34"/>
      <c r="J23" s="34"/>
      <c r="K23" s="35"/>
      <c r="L23" s="36"/>
      <c r="M23" s="36"/>
      <c r="N23" s="36"/>
      <c r="O23" s="34"/>
      <c r="P23" s="74"/>
      <c r="Q23" s="35"/>
      <c r="R23" s="5"/>
      <c r="S23" s="5"/>
      <c r="T23" s="5"/>
      <c r="U23" s="5">
        <f t="shared" si="0"/>
        <v>0</v>
      </c>
      <c r="V23" s="5">
        <f t="shared" si="1"/>
        <v>0</v>
      </c>
      <c r="W23" s="5"/>
      <c r="Y23" s="5">
        <f t="shared" si="2"/>
        <v>0</v>
      </c>
      <c r="Z23" s="5">
        <f t="shared" si="3"/>
        <v>0</v>
      </c>
      <c r="AA23" s="5">
        <f t="shared" si="4"/>
        <v>0</v>
      </c>
      <c r="AB23" s="5">
        <f t="shared" si="5"/>
        <v>0</v>
      </c>
      <c r="AD23" s="5">
        <f t="shared" si="6"/>
        <v>0</v>
      </c>
      <c r="AE23" s="5">
        <f t="shared" si="7"/>
        <v>0</v>
      </c>
      <c r="AG23" s="2">
        <f t="shared" si="8"/>
        <v>0</v>
      </c>
      <c r="AH23" s="2">
        <f t="shared" si="9"/>
        <v>0</v>
      </c>
      <c r="AJ23" s="2">
        <f t="shared" si="10"/>
        <v>0</v>
      </c>
      <c r="AK23" s="2">
        <f t="shared" si="11"/>
        <v>0</v>
      </c>
      <c r="AM23" s="2">
        <f t="shared" si="12"/>
        <v>0</v>
      </c>
      <c r="AN23" s="2">
        <f t="shared" si="13"/>
        <v>0</v>
      </c>
    </row>
    <row r="24" spans="1:40">
      <c r="A24" s="34"/>
      <c r="B24" s="34"/>
      <c r="C24" s="34"/>
      <c r="D24" s="36"/>
      <c r="E24" s="34"/>
      <c r="F24" s="34"/>
      <c r="G24" s="74"/>
      <c r="H24" s="34"/>
      <c r="I24" s="34"/>
      <c r="J24" s="34"/>
      <c r="K24" s="35"/>
      <c r="L24" s="36"/>
      <c r="M24" s="36"/>
      <c r="N24" s="36"/>
      <c r="O24" s="34"/>
      <c r="P24" s="74"/>
      <c r="Q24" s="35"/>
      <c r="R24" s="5"/>
      <c r="S24" s="5"/>
      <c r="T24" s="5"/>
      <c r="U24" s="5">
        <f t="shared" si="0"/>
        <v>0</v>
      </c>
      <c r="V24" s="5">
        <f t="shared" si="1"/>
        <v>0</v>
      </c>
      <c r="W24" s="5"/>
      <c r="Y24" s="5">
        <f t="shared" si="2"/>
        <v>0</v>
      </c>
      <c r="Z24" s="5">
        <f t="shared" si="3"/>
        <v>0</v>
      </c>
      <c r="AA24" s="5">
        <f t="shared" si="4"/>
        <v>0</v>
      </c>
      <c r="AB24" s="5">
        <f t="shared" si="5"/>
        <v>0</v>
      </c>
      <c r="AD24" s="5">
        <f t="shared" si="6"/>
        <v>0</v>
      </c>
      <c r="AE24" s="5">
        <f t="shared" si="7"/>
        <v>0</v>
      </c>
      <c r="AG24" s="2">
        <f t="shared" si="8"/>
        <v>0</v>
      </c>
      <c r="AH24" s="2">
        <f t="shared" si="9"/>
        <v>0</v>
      </c>
      <c r="AJ24" s="2">
        <f t="shared" si="10"/>
        <v>0</v>
      </c>
      <c r="AK24" s="2">
        <f t="shared" si="11"/>
        <v>0</v>
      </c>
      <c r="AM24" s="2">
        <f t="shared" si="12"/>
        <v>0</v>
      </c>
      <c r="AN24" s="2">
        <f t="shared" si="13"/>
        <v>0</v>
      </c>
    </row>
    <row r="25" spans="1:40">
      <c r="A25" s="34"/>
      <c r="B25" s="34"/>
      <c r="C25" s="34"/>
      <c r="D25" s="36"/>
      <c r="E25" s="34"/>
      <c r="F25" s="34"/>
      <c r="G25" s="74"/>
      <c r="H25" s="34"/>
      <c r="I25" s="34"/>
      <c r="J25" s="34"/>
      <c r="K25" s="35"/>
      <c r="L25" s="36"/>
      <c r="M25" s="36"/>
      <c r="N25" s="36"/>
      <c r="O25" s="34"/>
      <c r="P25" s="74"/>
      <c r="Q25" s="35"/>
      <c r="R25" s="5"/>
      <c r="S25" s="5"/>
      <c r="T25" s="5"/>
      <c r="U25" s="5">
        <f t="shared" si="0"/>
        <v>0</v>
      </c>
      <c r="V25" s="5">
        <f t="shared" si="1"/>
        <v>0</v>
      </c>
      <c r="W25" s="5"/>
      <c r="Y25" s="5">
        <f t="shared" si="2"/>
        <v>0</v>
      </c>
      <c r="Z25" s="5">
        <f t="shared" si="3"/>
        <v>0</v>
      </c>
      <c r="AA25" s="5">
        <f t="shared" si="4"/>
        <v>0</v>
      </c>
      <c r="AB25" s="5">
        <f t="shared" si="5"/>
        <v>0</v>
      </c>
      <c r="AD25" s="5">
        <f t="shared" si="6"/>
        <v>0</v>
      </c>
      <c r="AE25" s="5">
        <f t="shared" si="7"/>
        <v>0</v>
      </c>
      <c r="AG25" s="2">
        <f t="shared" si="8"/>
        <v>0</v>
      </c>
      <c r="AH25" s="2">
        <f t="shared" si="9"/>
        <v>0</v>
      </c>
      <c r="AJ25" s="2">
        <f t="shared" si="10"/>
        <v>0</v>
      </c>
      <c r="AK25" s="2">
        <f t="shared" si="11"/>
        <v>0</v>
      </c>
      <c r="AM25" s="2">
        <f t="shared" si="12"/>
        <v>0</v>
      </c>
      <c r="AN25" s="2">
        <f t="shared" si="13"/>
        <v>0</v>
      </c>
    </row>
    <row r="26" spans="1:40">
      <c r="A26" s="34"/>
      <c r="B26" s="34"/>
      <c r="C26" s="34"/>
      <c r="D26" s="36"/>
      <c r="E26" s="34"/>
      <c r="F26" s="34"/>
      <c r="G26" s="74"/>
      <c r="H26" s="34"/>
      <c r="I26" s="34"/>
      <c r="J26" s="34"/>
      <c r="K26" s="35"/>
      <c r="L26" s="36"/>
      <c r="M26" s="36"/>
      <c r="N26" s="36"/>
      <c r="O26" s="34"/>
      <c r="P26" s="74"/>
      <c r="Q26" s="35"/>
      <c r="R26" s="5"/>
      <c r="S26" s="5"/>
      <c r="T26" s="5"/>
      <c r="U26" s="5">
        <f t="shared" si="0"/>
        <v>0</v>
      </c>
      <c r="V26" s="5">
        <f t="shared" si="1"/>
        <v>0</v>
      </c>
      <c r="W26" s="5"/>
      <c r="Y26" s="5">
        <f t="shared" si="2"/>
        <v>0</v>
      </c>
      <c r="Z26" s="5">
        <f t="shared" si="3"/>
        <v>0</v>
      </c>
      <c r="AA26" s="5">
        <f t="shared" si="4"/>
        <v>0</v>
      </c>
      <c r="AB26" s="5">
        <f t="shared" si="5"/>
        <v>0</v>
      </c>
      <c r="AD26" s="5">
        <f t="shared" si="6"/>
        <v>0</v>
      </c>
      <c r="AE26" s="5">
        <f t="shared" si="7"/>
        <v>0</v>
      </c>
      <c r="AG26" s="2">
        <f t="shared" si="8"/>
        <v>0</v>
      </c>
      <c r="AH26" s="2">
        <f t="shared" si="9"/>
        <v>0</v>
      </c>
      <c r="AJ26" s="2">
        <f t="shared" si="10"/>
        <v>0</v>
      </c>
      <c r="AK26" s="2">
        <f t="shared" si="11"/>
        <v>0</v>
      </c>
      <c r="AM26" s="2">
        <f t="shared" si="12"/>
        <v>0</v>
      </c>
      <c r="AN26" s="2">
        <f t="shared" si="13"/>
        <v>0</v>
      </c>
    </row>
    <row r="27" spans="1:40">
      <c r="A27" s="34"/>
      <c r="B27" s="34"/>
      <c r="C27" s="34"/>
      <c r="D27" s="36"/>
      <c r="E27" s="34"/>
      <c r="F27" s="34"/>
      <c r="G27" s="74"/>
      <c r="H27" s="34"/>
      <c r="I27" s="34"/>
      <c r="J27" s="34"/>
      <c r="K27" s="35"/>
      <c r="L27" s="36"/>
      <c r="M27" s="36"/>
      <c r="N27" s="36"/>
      <c r="O27" s="34"/>
      <c r="P27" s="74"/>
      <c r="Q27" s="35"/>
      <c r="R27" s="5"/>
      <c r="S27" s="5"/>
      <c r="T27" s="5"/>
      <c r="U27" s="5">
        <f t="shared" si="0"/>
        <v>0</v>
      </c>
      <c r="V27" s="5">
        <f t="shared" si="1"/>
        <v>0</v>
      </c>
      <c r="W27" s="5"/>
      <c r="Y27" s="5">
        <f t="shared" si="2"/>
        <v>0</v>
      </c>
      <c r="Z27" s="5">
        <f t="shared" si="3"/>
        <v>0</v>
      </c>
      <c r="AA27" s="5">
        <f t="shared" si="4"/>
        <v>0</v>
      </c>
      <c r="AB27" s="5">
        <f t="shared" si="5"/>
        <v>0</v>
      </c>
      <c r="AD27" s="5">
        <f t="shared" si="6"/>
        <v>0</v>
      </c>
      <c r="AE27" s="5">
        <f t="shared" si="7"/>
        <v>0</v>
      </c>
      <c r="AG27" s="2">
        <f t="shared" si="8"/>
        <v>0</v>
      </c>
      <c r="AH27" s="2">
        <f t="shared" si="9"/>
        <v>0</v>
      </c>
      <c r="AJ27" s="2">
        <f t="shared" si="10"/>
        <v>0</v>
      </c>
      <c r="AK27" s="2">
        <f t="shared" si="11"/>
        <v>0</v>
      </c>
      <c r="AM27" s="2">
        <f t="shared" si="12"/>
        <v>0</v>
      </c>
      <c r="AN27" s="2">
        <f t="shared" si="13"/>
        <v>0</v>
      </c>
    </row>
    <row r="28" spans="1:40">
      <c r="A28" s="34"/>
      <c r="B28" s="34"/>
      <c r="C28" s="34"/>
      <c r="D28" s="36"/>
      <c r="E28" s="34"/>
      <c r="F28" s="34"/>
      <c r="G28" s="74"/>
      <c r="H28" s="34"/>
      <c r="I28" s="34"/>
      <c r="J28" s="34"/>
      <c r="K28" s="35"/>
      <c r="L28" s="36"/>
      <c r="M28" s="36"/>
      <c r="N28" s="36"/>
      <c r="O28" s="34"/>
      <c r="P28" s="74"/>
      <c r="Q28" s="35"/>
      <c r="R28" s="5"/>
      <c r="S28" s="5"/>
      <c r="T28" s="5"/>
      <c r="U28" s="5">
        <f t="shared" si="0"/>
        <v>0</v>
      </c>
      <c r="V28" s="5">
        <f t="shared" si="1"/>
        <v>0</v>
      </c>
      <c r="W28" s="5"/>
      <c r="Y28" s="5">
        <f t="shared" si="2"/>
        <v>0</v>
      </c>
      <c r="Z28" s="5">
        <f t="shared" si="3"/>
        <v>0</v>
      </c>
      <c r="AA28" s="5">
        <f t="shared" si="4"/>
        <v>0</v>
      </c>
      <c r="AB28" s="5">
        <f t="shared" si="5"/>
        <v>0</v>
      </c>
      <c r="AD28" s="5">
        <f t="shared" si="6"/>
        <v>0</v>
      </c>
      <c r="AE28" s="5">
        <f t="shared" si="7"/>
        <v>0</v>
      </c>
      <c r="AG28" s="2">
        <f t="shared" si="8"/>
        <v>0</v>
      </c>
      <c r="AH28" s="2">
        <f t="shared" si="9"/>
        <v>0</v>
      </c>
      <c r="AJ28" s="2">
        <f t="shared" si="10"/>
        <v>0</v>
      </c>
      <c r="AK28" s="2">
        <f t="shared" si="11"/>
        <v>0</v>
      </c>
      <c r="AM28" s="2">
        <f t="shared" si="12"/>
        <v>0</v>
      </c>
      <c r="AN28" s="2">
        <f t="shared" si="13"/>
        <v>0</v>
      </c>
    </row>
    <row r="29" spans="1:40">
      <c r="A29" s="34"/>
      <c r="B29" s="34"/>
      <c r="C29" s="34"/>
      <c r="D29" s="36"/>
      <c r="E29" s="34"/>
      <c r="F29" s="34"/>
      <c r="G29" s="74"/>
      <c r="H29" s="34"/>
      <c r="I29" s="34"/>
      <c r="J29" s="34"/>
      <c r="K29" s="35"/>
      <c r="L29" s="36"/>
      <c r="M29" s="36"/>
      <c r="N29" s="36"/>
      <c r="O29" s="34"/>
      <c r="P29" s="74"/>
      <c r="Q29" s="35"/>
      <c r="R29" s="5"/>
      <c r="S29" s="5"/>
      <c r="T29" s="5"/>
      <c r="U29" s="5">
        <f t="shared" si="0"/>
        <v>0</v>
      </c>
      <c r="V29" s="5">
        <f t="shared" si="1"/>
        <v>0</v>
      </c>
      <c r="W29" s="5"/>
      <c r="Y29" s="5">
        <f t="shared" si="2"/>
        <v>0</v>
      </c>
      <c r="Z29" s="5">
        <f t="shared" si="3"/>
        <v>0</v>
      </c>
      <c r="AA29" s="5">
        <f t="shared" si="4"/>
        <v>0</v>
      </c>
      <c r="AB29" s="5">
        <f t="shared" si="5"/>
        <v>0</v>
      </c>
      <c r="AD29" s="5">
        <f t="shared" si="6"/>
        <v>0</v>
      </c>
      <c r="AE29" s="5">
        <f t="shared" si="7"/>
        <v>0</v>
      </c>
      <c r="AG29" s="2">
        <f t="shared" si="8"/>
        <v>0</v>
      </c>
      <c r="AH29" s="2">
        <f t="shared" si="9"/>
        <v>0</v>
      </c>
      <c r="AJ29" s="2">
        <f t="shared" si="10"/>
        <v>0</v>
      </c>
      <c r="AK29" s="2">
        <f t="shared" si="11"/>
        <v>0</v>
      </c>
      <c r="AM29" s="2">
        <f t="shared" si="12"/>
        <v>0</v>
      </c>
      <c r="AN29" s="2">
        <f t="shared" si="13"/>
        <v>0</v>
      </c>
    </row>
    <row r="30" spans="1:40">
      <c r="A30" s="34"/>
      <c r="B30" s="34"/>
      <c r="C30" s="34"/>
      <c r="D30" s="36"/>
      <c r="E30" s="34"/>
      <c r="F30" s="34"/>
      <c r="G30" s="74"/>
      <c r="H30" s="34"/>
      <c r="I30" s="34"/>
      <c r="J30" s="34"/>
      <c r="K30" s="35"/>
      <c r="L30" s="36"/>
      <c r="M30" s="36"/>
      <c r="N30" s="36"/>
      <c r="O30" s="34"/>
      <c r="P30" s="74"/>
      <c r="Q30" s="35"/>
      <c r="R30" s="5"/>
      <c r="S30" s="5"/>
      <c r="T30" s="5"/>
      <c r="U30" s="5">
        <f t="shared" si="0"/>
        <v>0</v>
      </c>
      <c r="V30" s="5">
        <f t="shared" si="1"/>
        <v>0</v>
      </c>
      <c r="W30" s="5"/>
      <c r="Y30" s="5">
        <f t="shared" si="2"/>
        <v>0</v>
      </c>
      <c r="Z30" s="5">
        <f t="shared" si="3"/>
        <v>0</v>
      </c>
      <c r="AA30" s="5">
        <f t="shared" si="4"/>
        <v>0</v>
      </c>
      <c r="AB30" s="5">
        <f t="shared" si="5"/>
        <v>0</v>
      </c>
      <c r="AD30" s="5">
        <f t="shared" si="6"/>
        <v>0</v>
      </c>
      <c r="AE30" s="5">
        <f t="shared" si="7"/>
        <v>0</v>
      </c>
      <c r="AG30" s="2">
        <f t="shared" si="8"/>
        <v>0</v>
      </c>
      <c r="AH30" s="2">
        <f t="shared" si="9"/>
        <v>0</v>
      </c>
      <c r="AJ30" s="2">
        <f t="shared" si="10"/>
        <v>0</v>
      </c>
      <c r="AK30" s="2">
        <f t="shared" si="11"/>
        <v>0</v>
      </c>
      <c r="AM30" s="2">
        <f t="shared" si="12"/>
        <v>0</v>
      </c>
      <c r="AN30" s="2">
        <f t="shared" si="13"/>
        <v>0</v>
      </c>
    </row>
    <row r="31" spans="1:40">
      <c r="A31" s="34"/>
      <c r="B31" s="34"/>
      <c r="C31" s="34"/>
      <c r="D31" s="36"/>
      <c r="E31" s="34"/>
      <c r="F31" s="34"/>
      <c r="G31" s="74"/>
      <c r="H31" s="34"/>
      <c r="I31" s="34"/>
      <c r="J31" s="34"/>
      <c r="K31" s="35"/>
      <c r="L31" s="36"/>
      <c r="M31" s="36"/>
      <c r="N31" s="36"/>
      <c r="O31" s="34"/>
      <c r="P31" s="74"/>
      <c r="Q31" s="35"/>
      <c r="R31" s="5"/>
      <c r="S31" s="5"/>
      <c r="T31" s="5"/>
      <c r="U31" s="5">
        <f t="shared" si="0"/>
        <v>0</v>
      </c>
      <c r="V31" s="5">
        <f t="shared" si="1"/>
        <v>0</v>
      </c>
      <c r="W31" s="5"/>
      <c r="Y31" s="5">
        <f t="shared" si="2"/>
        <v>0</v>
      </c>
      <c r="Z31" s="5">
        <f t="shared" si="3"/>
        <v>0</v>
      </c>
      <c r="AA31" s="5">
        <f t="shared" si="4"/>
        <v>0</v>
      </c>
      <c r="AB31" s="5">
        <f t="shared" si="5"/>
        <v>0</v>
      </c>
      <c r="AD31" s="5">
        <f t="shared" si="6"/>
        <v>0</v>
      </c>
      <c r="AE31" s="5">
        <f t="shared" si="7"/>
        <v>0</v>
      </c>
      <c r="AG31" s="2">
        <f t="shared" si="8"/>
        <v>0</v>
      </c>
      <c r="AH31" s="2">
        <f t="shared" si="9"/>
        <v>0</v>
      </c>
      <c r="AJ31" s="2">
        <f t="shared" si="10"/>
        <v>0</v>
      </c>
      <c r="AK31" s="2">
        <f t="shared" si="11"/>
        <v>0</v>
      </c>
      <c r="AM31" s="2">
        <f t="shared" si="12"/>
        <v>0</v>
      </c>
      <c r="AN31" s="2">
        <f t="shared" si="13"/>
        <v>0</v>
      </c>
    </row>
    <row r="32" spans="1:40">
      <c r="A32" s="34"/>
      <c r="B32" s="34"/>
      <c r="C32" s="34"/>
      <c r="D32" s="36"/>
      <c r="E32" s="34"/>
      <c r="F32" s="34"/>
      <c r="G32" s="74"/>
      <c r="H32" s="34"/>
      <c r="I32" s="34"/>
      <c r="J32" s="34"/>
      <c r="K32" s="35"/>
      <c r="L32" s="36"/>
      <c r="M32" s="36"/>
      <c r="N32" s="36"/>
      <c r="O32" s="34"/>
      <c r="P32" s="74"/>
      <c r="Q32" s="35"/>
      <c r="R32" s="5"/>
      <c r="S32" s="5"/>
      <c r="T32" s="5"/>
      <c r="U32" s="5">
        <f t="shared" si="0"/>
        <v>0</v>
      </c>
      <c r="V32" s="5">
        <f t="shared" si="1"/>
        <v>0</v>
      </c>
      <c r="W32" s="5"/>
      <c r="Y32" s="5">
        <f t="shared" si="2"/>
        <v>0</v>
      </c>
      <c r="Z32" s="5">
        <f t="shared" si="3"/>
        <v>0</v>
      </c>
      <c r="AA32" s="5">
        <f t="shared" si="4"/>
        <v>0</v>
      </c>
      <c r="AB32" s="5">
        <f t="shared" si="5"/>
        <v>0</v>
      </c>
      <c r="AD32" s="5">
        <f t="shared" si="6"/>
        <v>0</v>
      </c>
      <c r="AE32" s="5">
        <f t="shared" si="7"/>
        <v>0</v>
      </c>
      <c r="AG32" s="2">
        <f t="shared" si="8"/>
        <v>0</v>
      </c>
      <c r="AH32" s="2">
        <f t="shared" si="9"/>
        <v>0</v>
      </c>
      <c r="AJ32" s="2">
        <f t="shared" si="10"/>
        <v>0</v>
      </c>
      <c r="AK32" s="2">
        <f t="shared" si="11"/>
        <v>0</v>
      </c>
      <c r="AM32" s="2">
        <f t="shared" si="12"/>
        <v>0</v>
      </c>
      <c r="AN32" s="2">
        <f t="shared" si="13"/>
        <v>0</v>
      </c>
    </row>
    <row r="33" spans="1:40">
      <c r="A33" s="34"/>
      <c r="B33" s="34"/>
      <c r="C33" s="34"/>
      <c r="D33" s="36"/>
      <c r="E33" s="34"/>
      <c r="F33" s="34"/>
      <c r="G33" s="74"/>
      <c r="H33" s="34"/>
      <c r="I33" s="34"/>
      <c r="J33" s="34"/>
      <c r="K33" s="35"/>
      <c r="L33" s="36"/>
      <c r="M33" s="36"/>
      <c r="N33" s="36"/>
      <c r="O33" s="34"/>
      <c r="P33" s="74"/>
      <c r="Q33" s="35"/>
      <c r="R33" s="5"/>
      <c r="S33" s="5"/>
      <c r="T33" s="5"/>
      <c r="U33" s="5">
        <f t="shared" si="0"/>
        <v>0</v>
      </c>
      <c r="V33" s="5">
        <f t="shared" si="1"/>
        <v>0</v>
      </c>
      <c r="W33" s="5"/>
      <c r="Y33" s="5">
        <f t="shared" si="2"/>
        <v>0</v>
      </c>
      <c r="Z33" s="5">
        <f t="shared" si="3"/>
        <v>0</v>
      </c>
      <c r="AA33" s="5">
        <f t="shared" si="4"/>
        <v>0</v>
      </c>
      <c r="AB33" s="5">
        <f t="shared" si="5"/>
        <v>0</v>
      </c>
      <c r="AD33" s="5">
        <f t="shared" si="6"/>
        <v>0</v>
      </c>
      <c r="AE33" s="5">
        <f t="shared" si="7"/>
        <v>0</v>
      </c>
      <c r="AG33" s="2">
        <f t="shared" si="8"/>
        <v>0</v>
      </c>
      <c r="AH33" s="2">
        <f t="shared" si="9"/>
        <v>0</v>
      </c>
      <c r="AJ33" s="2">
        <f t="shared" si="10"/>
        <v>0</v>
      </c>
      <c r="AK33" s="2">
        <f t="shared" si="11"/>
        <v>0</v>
      </c>
      <c r="AM33" s="2">
        <f t="shared" si="12"/>
        <v>0</v>
      </c>
      <c r="AN33" s="2">
        <f t="shared" si="13"/>
        <v>0</v>
      </c>
    </row>
    <row r="34" spans="1:40">
      <c r="A34" s="34"/>
      <c r="B34" s="34"/>
      <c r="C34" s="34"/>
      <c r="D34" s="36"/>
      <c r="E34" s="34"/>
      <c r="F34" s="34"/>
      <c r="G34" s="74"/>
      <c r="H34" s="34"/>
      <c r="I34" s="34"/>
      <c r="J34" s="34"/>
      <c r="K34" s="35"/>
      <c r="L34" s="36"/>
      <c r="M34" s="36"/>
      <c r="N34" s="36"/>
      <c r="O34" s="34"/>
      <c r="P34" s="74"/>
      <c r="Q34" s="35"/>
      <c r="R34" s="5"/>
      <c r="S34" s="5"/>
      <c r="T34" s="5"/>
      <c r="U34" s="5">
        <f t="shared" si="0"/>
        <v>0</v>
      </c>
      <c r="V34" s="5">
        <f t="shared" si="1"/>
        <v>0</v>
      </c>
      <c r="W34" s="5"/>
      <c r="Y34" s="5">
        <f t="shared" si="2"/>
        <v>0</v>
      </c>
      <c r="Z34" s="5">
        <f t="shared" si="3"/>
        <v>0</v>
      </c>
      <c r="AA34" s="5">
        <f t="shared" si="4"/>
        <v>0</v>
      </c>
      <c r="AB34" s="5">
        <f t="shared" si="5"/>
        <v>0</v>
      </c>
      <c r="AD34" s="5">
        <f t="shared" si="6"/>
        <v>0</v>
      </c>
      <c r="AE34" s="5">
        <f t="shared" si="7"/>
        <v>0</v>
      </c>
      <c r="AG34" s="2">
        <f t="shared" si="8"/>
        <v>0</v>
      </c>
      <c r="AH34" s="2">
        <f t="shared" si="9"/>
        <v>0</v>
      </c>
      <c r="AJ34" s="2">
        <f t="shared" si="10"/>
        <v>0</v>
      </c>
      <c r="AK34" s="2">
        <f t="shared" si="11"/>
        <v>0</v>
      </c>
      <c r="AM34" s="2">
        <f t="shared" si="12"/>
        <v>0</v>
      </c>
      <c r="AN34" s="2">
        <f t="shared" si="13"/>
        <v>0</v>
      </c>
    </row>
    <row r="35" spans="1:40">
      <c r="A35" s="34"/>
      <c r="B35" s="34"/>
      <c r="C35" s="34"/>
      <c r="D35" s="36"/>
      <c r="E35" s="34"/>
      <c r="F35" s="34"/>
      <c r="G35" s="74"/>
      <c r="H35" s="34"/>
      <c r="I35" s="34"/>
      <c r="J35" s="34"/>
      <c r="K35" s="35"/>
      <c r="L35" s="36"/>
      <c r="M35" s="36"/>
      <c r="N35" s="36"/>
      <c r="O35" s="34"/>
      <c r="P35" s="74"/>
      <c r="Q35" s="35"/>
      <c r="R35" s="5"/>
      <c r="S35" s="5"/>
      <c r="T35" s="5"/>
      <c r="U35" s="5">
        <f t="shared" si="0"/>
        <v>0</v>
      </c>
      <c r="V35" s="5">
        <f t="shared" si="1"/>
        <v>0</v>
      </c>
      <c r="W35" s="5"/>
      <c r="Y35" s="5">
        <f t="shared" si="2"/>
        <v>0</v>
      </c>
      <c r="Z35" s="5">
        <f t="shared" si="3"/>
        <v>0</v>
      </c>
      <c r="AA35" s="5">
        <f t="shared" si="4"/>
        <v>0</v>
      </c>
      <c r="AB35" s="5">
        <f t="shared" si="5"/>
        <v>0</v>
      </c>
      <c r="AD35" s="5">
        <f t="shared" si="6"/>
        <v>0</v>
      </c>
      <c r="AE35" s="5">
        <f t="shared" si="7"/>
        <v>0</v>
      </c>
      <c r="AG35" s="2">
        <f t="shared" si="8"/>
        <v>0</v>
      </c>
      <c r="AH35" s="2">
        <f t="shared" si="9"/>
        <v>0</v>
      </c>
      <c r="AJ35" s="2">
        <f t="shared" si="10"/>
        <v>0</v>
      </c>
      <c r="AK35" s="2">
        <f t="shared" si="11"/>
        <v>0</v>
      </c>
      <c r="AM35" s="2">
        <f t="shared" si="12"/>
        <v>0</v>
      </c>
      <c r="AN35" s="2">
        <f t="shared" si="13"/>
        <v>0</v>
      </c>
    </row>
    <row r="36" spans="1:40">
      <c r="A36" s="34"/>
      <c r="B36" s="34"/>
      <c r="C36" s="34"/>
      <c r="D36" s="36"/>
      <c r="E36" s="34"/>
      <c r="F36" s="34"/>
      <c r="G36" s="74"/>
      <c r="H36" s="34"/>
      <c r="I36" s="34"/>
      <c r="J36" s="34"/>
      <c r="K36" s="35"/>
      <c r="L36" s="36"/>
      <c r="M36" s="36"/>
      <c r="N36" s="36"/>
      <c r="O36" s="34"/>
      <c r="P36" s="74"/>
      <c r="Q36" s="35"/>
      <c r="R36" s="5"/>
      <c r="S36" s="5"/>
      <c r="T36" s="5"/>
      <c r="U36" s="5">
        <f t="shared" si="0"/>
        <v>0</v>
      </c>
      <c r="V36" s="5">
        <f t="shared" si="1"/>
        <v>0</v>
      </c>
      <c r="W36" s="5"/>
      <c r="Y36" s="5">
        <f t="shared" si="2"/>
        <v>0</v>
      </c>
      <c r="Z36" s="5">
        <f t="shared" si="3"/>
        <v>0</v>
      </c>
      <c r="AA36" s="5">
        <f t="shared" si="4"/>
        <v>0</v>
      </c>
      <c r="AB36" s="5">
        <f t="shared" si="5"/>
        <v>0</v>
      </c>
      <c r="AD36" s="5">
        <f t="shared" si="6"/>
        <v>0</v>
      </c>
      <c r="AE36" s="5">
        <f t="shared" si="7"/>
        <v>0</v>
      </c>
      <c r="AG36" s="2">
        <f t="shared" si="8"/>
        <v>0</v>
      </c>
      <c r="AH36" s="2">
        <f t="shared" si="9"/>
        <v>0</v>
      </c>
      <c r="AJ36" s="2">
        <f t="shared" si="10"/>
        <v>0</v>
      </c>
      <c r="AK36" s="2">
        <f t="shared" si="11"/>
        <v>0</v>
      </c>
      <c r="AM36" s="2">
        <f t="shared" si="12"/>
        <v>0</v>
      </c>
      <c r="AN36" s="2">
        <f t="shared" si="13"/>
        <v>0</v>
      </c>
    </row>
    <row r="37" spans="1:40">
      <c r="A37" s="34"/>
      <c r="B37" s="34"/>
      <c r="C37" s="34"/>
      <c r="D37" s="36"/>
      <c r="E37" s="34"/>
      <c r="F37" s="34"/>
      <c r="G37" s="74"/>
      <c r="H37" s="34"/>
      <c r="I37" s="34"/>
      <c r="J37" s="34"/>
      <c r="K37" s="35"/>
      <c r="L37" s="36"/>
      <c r="M37" s="36"/>
      <c r="N37" s="36"/>
      <c r="O37" s="34"/>
      <c r="P37" s="74"/>
      <c r="Q37" s="35"/>
      <c r="R37" s="5"/>
      <c r="S37" s="5"/>
      <c r="T37" s="5"/>
      <c r="U37" s="5">
        <f t="shared" si="0"/>
        <v>0</v>
      </c>
      <c r="V37" s="5">
        <f t="shared" si="1"/>
        <v>0</v>
      </c>
      <c r="W37" s="5"/>
      <c r="Y37" s="5">
        <f t="shared" si="2"/>
        <v>0</v>
      </c>
      <c r="Z37" s="5">
        <f t="shared" si="3"/>
        <v>0</v>
      </c>
      <c r="AA37" s="5">
        <f t="shared" si="4"/>
        <v>0</v>
      </c>
      <c r="AB37" s="5">
        <f t="shared" si="5"/>
        <v>0</v>
      </c>
      <c r="AD37" s="5">
        <f t="shared" si="6"/>
        <v>0</v>
      </c>
      <c r="AE37" s="5">
        <f t="shared" si="7"/>
        <v>0</v>
      </c>
      <c r="AG37" s="2">
        <f t="shared" si="8"/>
        <v>0</v>
      </c>
      <c r="AH37" s="2">
        <f t="shared" si="9"/>
        <v>0</v>
      </c>
      <c r="AJ37" s="2">
        <f t="shared" si="10"/>
        <v>0</v>
      </c>
      <c r="AK37" s="2">
        <f t="shared" si="11"/>
        <v>0</v>
      </c>
      <c r="AM37" s="2">
        <f t="shared" si="12"/>
        <v>0</v>
      </c>
      <c r="AN37" s="2">
        <f t="shared" si="13"/>
        <v>0</v>
      </c>
    </row>
    <row r="38" spans="1:40">
      <c r="A38" s="34"/>
      <c r="B38" s="34"/>
      <c r="C38" s="34"/>
      <c r="D38" s="36"/>
      <c r="E38" s="34"/>
      <c r="F38" s="34"/>
      <c r="G38" s="74"/>
      <c r="H38" s="34"/>
      <c r="I38" s="34"/>
      <c r="J38" s="34"/>
      <c r="K38" s="35"/>
      <c r="L38" s="36"/>
      <c r="M38" s="36"/>
      <c r="N38" s="36"/>
      <c r="O38" s="34"/>
      <c r="P38" s="74"/>
      <c r="Q38" s="35"/>
      <c r="R38" s="5"/>
      <c r="S38" s="5"/>
      <c r="T38" s="5"/>
      <c r="U38" s="5">
        <f t="shared" si="0"/>
        <v>0</v>
      </c>
      <c r="V38" s="5">
        <f t="shared" si="1"/>
        <v>0</v>
      </c>
      <c r="W38" s="5"/>
      <c r="Y38" s="5">
        <f t="shared" si="2"/>
        <v>0</v>
      </c>
      <c r="Z38" s="5">
        <f t="shared" si="3"/>
        <v>0</v>
      </c>
      <c r="AA38" s="5">
        <f t="shared" si="4"/>
        <v>0</v>
      </c>
      <c r="AB38" s="5">
        <f t="shared" si="5"/>
        <v>0</v>
      </c>
      <c r="AD38" s="5">
        <f t="shared" si="6"/>
        <v>0</v>
      </c>
      <c r="AE38" s="5">
        <f t="shared" si="7"/>
        <v>0</v>
      </c>
      <c r="AG38" s="2">
        <f t="shared" si="8"/>
        <v>0</v>
      </c>
      <c r="AH38" s="2">
        <f t="shared" si="9"/>
        <v>0</v>
      </c>
      <c r="AJ38" s="2">
        <f t="shared" si="10"/>
        <v>0</v>
      </c>
      <c r="AK38" s="2">
        <f t="shared" si="11"/>
        <v>0</v>
      </c>
      <c r="AM38" s="2">
        <f t="shared" si="12"/>
        <v>0</v>
      </c>
      <c r="AN38" s="2">
        <f t="shared" si="13"/>
        <v>0</v>
      </c>
    </row>
    <row r="39" spans="1:40">
      <c r="A39" s="34"/>
      <c r="B39" s="34"/>
      <c r="C39" s="34"/>
      <c r="D39" s="36"/>
      <c r="E39" s="34"/>
      <c r="F39" s="34" t="s">
        <v>124</v>
      </c>
      <c r="G39" s="74"/>
      <c r="H39" s="34"/>
      <c r="I39" s="34"/>
      <c r="J39" s="34"/>
      <c r="K39" s="35"/>
      <c r="L39" s="36"/>
      <c r="M39" s="36"/>
      <c r="N39" s="36"/>
      <c r="O39" s="34"/>
      <c r="P39" s="74"/>
      <c r="Q39" s="35"/>
      <c r="R39" s="5"/>
      <c r="S39" s="5"/>
      <c r="T39" s="5"/>
      <c r="U39" s="5">
        <f>IF($B39="Off-spec",1,0)</f>
        <v>0</v>
      </c>
      <c r="V39" s="5">
        <f>IF($B39="Defect",1,0)</f>
        <v>0</v>
      </c>
      <c r="W39" s="5"/>
      <c r="Y39" s="5">
        <f>IF($K39="Identified",1,0)</f>
        <v>0</v>
      </c>
      <c r="Z39" s="5">
        <f>IF($K39="Assigned",1,0)</f>
        <v>0</v>
      </c>
      <c r="AA39" s="5">
        <f>IF($K39="Resolved",1,0)</f>
        <v>0</v>
      </c>
      <c r="AB39" s="5">
        <f>IF($K39="Cancelled",1,0)</f>
        <v>0</v>
      </c>
      <c r="AD39" s="5">
        <f t="shared" si="6"/>
        <v>0</v>
      </c>
      <c r="AE39" s="5">
        <f t="shared" si="7"/>
        <v>0</v>
      </c>
      <c r="AG39" s="2">
        <f t="shared" si="8"/>
        <v>0</v>
      </c>
      <c r="AH39" s="2">
        <f t="shared" si="9"/>
        <v>0</v>
      </c>
      <c r="AJ39" s="2">
        <f t="shared" si="10"/>
        <v>0</v>
      </c>
      <c r="AK39" s="2">
        <f t="shared" si="11"/>
        <v>0</v>
      </c>
      <c r="AM39" s="2">
        <f t="shared" si="12"/>
        <v>0</v>
      </c>
      <c r="AN39" s="2">
        <f t="shared" si="13"/>
        <v>0</v>
      </c>
    </row>
    <row r="40" spans="1:40">
      <c r="A40" s="34"/>
      <c r="B40" s="34"/>
      <c r="C40" s="34"/>
      <c r="D40" s="36"/>
      <c r="E40" s="34"/>
      <c r="F40" s="34" t="s">
        <v>124</v>
      </c>
      <c r="G40" s="74"/>
      <c r="H40" s="34"/>
      <c r="I40" s="34"/>
      <c r="J40" s="34"/>
      <c r="K40" s="35"/>
      <c r="L40" s="36"/>
      <c r="M40" s="36"/>
      <c r="N40" s="36"/>
      <c r="O40" s="34"/>
      <c r="P40" s="74"/>
      <c r="Q40" s="35"/>
      <c r="R40" s="5"/>
      <c r="S40" s="5"/>
      <c r="T40" s="5"/>
      <c r="U40" s="5">
        <f>IF($B40="Off-spec",1,0)</f>
        <v>0</v>
      </c>
      <c r="V40" s="5">
        <f>IF($B40="Defect",1,0)</f>
        <v>0</v>
      </c>
      <c r="W40" s="5"/>
      <c r="Y40" s="5">
        <f>IF($K40="Identified",1,0)</f>
        <v>0</v>
      </c>
      <c r="Z40" s="5">
        <f>IF($K40="Assigned",1,0)</f>
        <v>0</v>
      </c>
      <c r="AA40" s="5">
        <f>IF($K40="Resolved",1,0)</f>
        <v>0</v>
      </c>
      <c r="AB40" s="5">
        <f>IF($K40="Cancelled",1,0)</f>
        <v>0</v>
      </c>
      <c r="AD40" s="5">
        <f t="shared" si="6"/>
        <v>0</v>
      </c>
      <c r="AE40" s="5">
        <f t="shared" si="7"/>
        <v>0</v>
      </c>
      <c r="AG40" s="2">
        <f t="shared" si="8"/>
        <v>0</v>
      </c>
      <c r="AH40" s="2">
        <f t="shared" si="9"/>
        <v>0</v>
      </c>
      <c r="AJ40" s="2">
        <f t="shared" si="10"/>
        <v>0</v>
      </c>
      <c r="AK40" s="2">
        <f t="shared" si="11"/>
        <v>0</v>
      </c>
      <c r="AM40" s="2">
        <f t="shared" si="12"/>
        <v>0</v>
      </c>
      <c r="AN40" s="2">
        <f t="shared" si="13"/>
        <v>0</v>
      </c>
    </row>
    <row r="41" spans="1:40" s="141" customFormat="1">
      <c r="A41" s="34"/>
      <c r="B41" s="34"/>
      <c r="C41" s="34"/>
      <c r="D41" s="36"/>
      <c r="E41" s="34"/>
      <c r="F41" s="34" t="s">
        <v>124</v>
      </c>
      <c r="G41" s="74"/>
      <c r="H41" s="34"/>
      <c r="I41" s="34"/>
      <c r="J41" s="34"/>
      <c r="K41" s="35"/>
      <c r="L41" s="36"/>
      <c r="M41" s="36"/>
      <c r="N41" s="36"/>
      <c r="O41" s="34"/>
      <c r="P41" s="74"/>
      <c r="Q41" s="35"/>
      <c r="R41" s="140"/>
      <c r="S41" s="140"/>
      <c r="T41" s="140"/>
      <c r="U41" s="140">
        <f>IF($B41="Off-spec",1,0)</f>
        <v>0</v>
      </c>
      <c r="V41" s="140">
        <f>IF($B41="Defect",1,0)</f>
        <v>0</v>
      </c>
      <c r="W41" s="140"/>
      <c r="Y41" s="140">
        <f>IF($K41="Identified",1,0)</f>
        <v>0</v>
      </c>
      <c r="Z41" s="140">
        <f>IF($K41="Assigned",1,0)</f>
        <v>0</v>
      </c>
      <c r="AA41" s="140">
        <f>IF($K41="Resolved",1,0)</f>
        <v>0</v>
      </c>
      <c r="AB41" s="140">
        <f>IF($K41="Cancelled",1,0)</f>
        <v>0</v>
      </c>
      <c r="AD41" s="140">
        <f t="shared" si="6"/>
        <v>0</v>
      </c>
      <c r="AE41" s="140">
        <f t="shared" si="7"/>
        <v>0</v>
      </c>
      <c r="AG41" s="141">
        <f t="shared" si="8"/>
        <v>0</v>
      </c>
      <c r="AH41" s="141">
        <f t="shared" si="9"/>
        <v>0</v>
      </c>
      <c r="AJ41" s="141">
        <f t="shared" si="10"/>
        <v>0</v>
      </c>
      <c r="AK41" s="141">
        <f t="shared" si="11"/>
        <v>0</v>
      </c>
      <c r="AM41" s="141">
        <f t="shared" si="12"/>
        <v>0</v>
      </c>
      <c r="AN41" s="141">
        <f t="shared" si="13"/>
        <v>0</v>
      </c>
    </row>
    <row r="42" spans="1:40">
      <c r="A42" s="83"/>
      <c r="B42" s="83"/>
      <c r="C42" s="83"/>
      <c r="D42" s="84"/>
      <c r="E42" s="83"/>
      <c r="F42" s="83"/>
      <c r="G42" s="85"/>
      <c r="H42" s="83"/>
      <c r="I42" s="83"/>
      <c r="J42" s="83"/>
      <c r="K42" s="82"/>
      <c r="L42" s="84"/>
      <c r="M42" s="84"/>
      <c r="N42" s="84"/>
      <c r="O42" s="83"/>
      <c r="P42" s="85"/>
      <c r="Q42" s="82"/>
      <c r="U42" s="5">
        <f t="shared" ref="U42" si="14">IF($B42="Off-spec",1,0)</f>
        <v>0</v>
      </c>
      <c r="V42" s="5">
        <f t="shared" ref="V42" si="15">IF($B42="Defect",1,0)</f>
        <v>0</v>
      </c>
      <c r="Y42" s="5">
        <f t="shared" ref="Y42" si="16">IF($K42="Identified",1,0)</f>
        <v>0</v>
      </c>
      <c r="Z42" s="5">
        <f t="shared" ref="Z42" si="17">IF($K42="Assigned",1,0)</f>
        <v>0</v>
      </c>
      <c r="AA42" s="5">
        <f t="shared" ref="AA42" si="18">IF($K42="Resolved",1,0)</f>
        <v>0</v>
      </c>
      <c r="AB42" s="5">
        <f t="shared" ref="AB42" si="19">IF($K42="Cancelled",1,0)</f>
        <v>0</v>
      </c>
      <c r="AD42" s="5">
        <f t="shared" si="6"/>
        <v>0</v>
      </c>
      <c r="AE42" s="5">
        <f t="shared" si="7"/>
        <v>0</v>
      </c>
      <c r="AG42" s="2">
        <f t="shared" si="8"/>
        <v>0</v>
      </c>
      <c r="AH42" s="2">
        <f t="shared" si="9"/>
        <v>0</v>
      </c>
      <c r="AJ42" s="2">
        <f t="shared" si="10"/>
        <v>0</v>
      </c>
      <c r="AK42" s="2">
        <f t="shared" si="11"/>
        <v>0</v>
      </c>
      <c r="AM42" s="2">
        <f t="shared" si="12"/>
        <v>0</v>
      </c>
      <c r="AN42" s="2">
        <f t="shared" si="13"/>
        <v>0</v>
      </c>
    </row>
    <row r="43" spans="1:40">
      <c r="U43" s="49">
        <f>SUM(U10:U42)</f>
        <v>4</v>
      </c>
      <c r="V43" s="49">
        <f>SUM(V10:V42)</f>
        <v>4</v>
      </c>
      <c r="W43" s="49"/>
      <c r="Y43" s="11">
        <f>SUM(Y10:Y42)</f>
        <v>2</v>
      </c>
      <c r="Z43" s="11">
        <f>SUM(Z10:Z42)</f>
        <v>2</v>
      </c>
      <c r="AA43" s="11">
        <f>SUM(AA10:AA42)</f>
        <v>2</v>
      </c>
      <c r="AB43" s="11">
        <f>SUM(AB10:AB42)</f>
        <v>2</v>
      </c>
      <c r="AD43" s="43">
        <f>SUM(AD10:AD42)</f>
        <v>1</v>
      </c>
      <c r="AE43" s="43">
        <f>SUM(AE10:AE42)</f>
        <v>1</v>
      </c>
      <c r="AG43" s="43">
        <f>SUM(AG10:AG42)</f>
        <v>1</v>
      </c>
      <c r="AH43" s="43">
        <f>SUM(AH10:AH42)</f>
        <v>1</v>
      </c>
      <c r="AJ43" s="43">
        <f>SUM(AJ10:AJ42)</f>
        <v>1</v>
      </c>
      <c r="AK43" s="43">
        <f>SUM(AK10:AK42)</f>
        <v>1</v>
      </c>
      <c r="AM43" s="43">
        <f>SUM(AM10:AM42)</f>
        <v>1</v>
      </c>
      <c r="AN43" s="43">
        <f>SUM(AN10:AN42)</f>
        <v>1</v>
      </c>
    </row>
    <row r="44" spans="1:40" ht="20.25" customHeight="1">
      <c r="O44" s="70"/>
    </row>
    <row r="45" spans="1:40" ht="10.5" customHeight="1">
      <c r="O45" s="73"/>
    </row>
    <row r="46" spans="1:40">
      <c r="O46" s="70"/>
    </row>
    <row r="47" spans="1:40">
      <c r="O47" s="70"/>
    </row>
    <row r="48" spans="1:40">
      <c r="O48" s="70"/>
    </row>
    <row r="49" spans="1:40" ht="15.75">
      <c r="A49" s="17" t="s">
        <v>32</v>
      </c>
      <c r="B49" s="17"/>
      <c r="C49" s="17"/>
    </row>
    <row r="50" spans="1:40" ht="15.75" customHeight="1">
      <c r="A50" s="21" t="s">
        <v>31</v>
      </c>
      <c r="B50" s="21"/>
      <c r="C50" s="21"/>
      <c r="D50" s="21" t="s">
        <v>31</v>
      </c>
      <c r="E50" s="21" t="s">
        <v>31</v>
      </c>
      <c r="F50" s="21" t="s">
        <v>31</v>
      </c>
      <c r="G50" s="21"/>
      <c r="H50" s="21"/>
      <c r="I50" s="21"/>
      <c r="J50" s="21"/>
      <c r="K50" s="21" t="s">
        <v>31</v>
      </c>
      <c r="L50" s="21"/>
      <c r="M50" s="21"/>
      <c r="N50" s="21"/>
      <c r="O50" s="21"/>
      <c r="P50" s="21"/>
    </row>
    <row r="52" spans="1:40" ht="15.75">
      <c r="A52" s="17" t="s">
        <v>27</v>
      </c>
      <c r="B52" s="17"/>
      <c r="C52" s="17"/>
    </row>
    <row r="53" spans="1:40">
      <c r="A53" s="14"/>
      <c r="B53" s="14" t="s">
        <v>145</v>
      </c>
      <c r="C53" s="14"/>
      <c r="D53" s="15"/>
      <c r="E53" s="14"/>
      <c r="F53" s="14"/>
      <c r="G53" s="14"/>
      <c r="H53" s="14"/>
      <c r="I53" s="14"/>
      <c r="J53" s="15" t="s">
        <v>35</v>
      </c>
      <c r="K53" s="27" t="s">
        <v>144</v>
      </c>
      <c r="L53" s="15"/>
      <c r="M53" s="15"/>
      <c r="N53" s="15"/>
      <c r="O53" s="14"/>
      <c r="P53" s="14"/>
      <c r="Q53" s="14" t="s">
        <v>15</v>
      </c>
    </row>
    <row r="54" spans="1:40" ht="14.25" customHeight="1">
      <c r="A54" s="14"/>
      <c r="B54" s="14" t="s">
        <v>146</v>
      </c>
      <c r="C54" s="14"/>
      <c r="D54" s="15"/>
      <c r="E54" s="14"/>
      <c r="F54" s="14"/>
      <c r="G54" s="14"/>
      <c r="H54" s="14"/>
      <c r="I54" s="14"/>
      <c r="J54" s="15" t="s">
        <v>36</v>
      </c>
      <c r="K54" s="27" t="s">
        <v>143</v>
      </c>
      <c r="L54" s="15"/>
      <c r="M54" s="15"/>
      <c r="N54" s="15"/>
      <c r="O54" s="14"/>
      <c r="P54" s="14"/>
      <c r="Q54" s="14" t="s">
        <v>26</v>
      </c>
    </row>
    <row r="55" spans="1:40">
      <c r="A55" s="14"/>
      <c r="B55" s="14"/>
      <c r="C55" s="14"/>
      <c r="D55" s="15"/>
      <c r="E55" s="14"/>
      <c r="F55" s="14"/>
      <c r="G55" s="14"/>
      <c r="H55" s="14"/>
      <c r="I55" s="14"/>
      <c r="J55" s="15" t="s">
        <v>37</v>
      </c>
      <c r="K55" s="27" t="s">
        <v>142</v>
      </c>
      <c r="L55" s="15"/>
      <c r="M55" s="15"/>
      <c r="N55" s="15"/>
      <c r="O55" s="14"/>
      <c r="P55" s="14"/>
      <c r="Q55" s="14"/>
    </row>
    <row r="56" spans="1:40">
      <c r="A56" s="14"/>
      <c r="B56" s="14"/>
      <c r="C56" s="14"/>
      <c r="D56" s="15"/>
      <c r="E56" s="14"/>
      <c r="F56" s="14"/>
      <c r="G56" s="14"/>
      <c r="H56" s="14"/>
      <c r="I56" s="14"/>
      <c r="J56" s="15"/>
      <c r="K56" s="27" t="s">
        <v>81</v>
      </c>
      <c r="L56" s="15"/>
      <c r="M56" s="15"/>
      <c r="N56" s="15"/>
      <c r="O56" s="14"/>
      <c r="P56" s="14"/>
      <c r="Q56" s="14"/>
    </row>
    <row r="57" spans="1:40">
      <c r="A57" s="14"/>
      <c r="B57" s="14"/>
      <c r="C57" s="14"/>
      <c r="D57" s="15"/>
      <c r="E57" s="14"/>
      <c r="F57" s="14"/>
      <c r="G57" s="14"/>
      <c r="H57" s="14"/>
      <c r="I57" s="14"/>
      <c r="J57" s="15"/>
      <c r="K57" s="27"/>
      <c r="L57" s="15"/>
      <c r="M57" s="15"/>
      <c r="N57" s="15"/>
      <c r="O57" s="14"/>
      <c r="P57" s="14"/>
      <c r="Q57" s="14"/>
    </row>
    <row r="58" spans="1:40" s="5" customFormat="1" ht="18" customHeight="1">
      <c r="A58" s="2"/>
      <c r="B58" s="2"/>
      <c r="C58" s="2"/>
      <c r="D58" s="1"/>
      <c r="E58" s="2"/>
      <c r="F58" s="2"/>
      <c r="G58" s="2"/>
      <c r="H58" s="2"/>
      <c r="I58" s="2"/>
      <c r="J58" s="2"/>
      <c r="K58" s="24"/>
      <c r="L58" s="1"/>
      <c r="M58" s="1"/>
      <c r="N58" s="1"/>
      <c r="O58" s="2"/>
      <c r="P58" s="2"/>
      <c r="Q58" s="2"/>
      <c r="R58" s="2"/>
      <c r="S58" s="2"/>
      <c r="T58" s="2"/>
      <c r="U58" s="2"/>
      <c r="V58" s="2"/>
      <c r="W58" s="2"/>
    </row>
    <row r="59" spans="1:40">
      <c r="O59" s="71"/>
      <c r="P59" s="71"/>
    </row>
    <row r="60" spans="1:40" ht="15.75">
      <c r="A60" s="17" t="s">
        <v>33</v>
      </c>
      <c r="B60" s="17"/>
      <c r="C60" s="17"/>
      <c r="O60" s="72"/>
      <c r="P60" s="72"/>
      <c r="Q60" s="70"/>
    </row>
    <row r="61" spans="1:40" s="141" customFormat="1">
      <c r="A61" s="34"/>
      <c r="B61" s="34"/>
      <c r="C61" s="34"/>
      <c r="D61" s="36"/>
      <c r="E61" s="34"/>
      <c r="F61" s="34" t="s">
        <v>124</v>
      </c>
      <c r="G61" s="74"/>
      <c r="H61" s="34"/>
      <c r="I61" s="34"/>
      <c r="J61" s="34"/>
      <c r="K61" s="35"/>
      <c r="L61" s="36"/>
      <c r="M61" s="36"/>
      <c r="N61" s="36"/>
      <c r="O61" s="34"/>
      <c r="P61" s="74"/>
      <c r="Q61" s="35"/>
      <c r="R61" s="140"/>
      <c r="S61" s="140"/>
      <c r="T61" s="140"/>
      <c r="U61" s="140">
        <f>IF($B61="Off-spec",1,0)</f>
        <v>0</v>
      </c>
      <c r="V61" s="140">
        <f>IF($B61="Defect",1,0)</f>
        <v>0</v>
      </c>
      <c r="W61" s="140"/>
      <c r="Y61" s="140">
        <f>IF($K61="Identified",1,0)</f>
        <v>0</v>
      </c>
      <c r="Z61" s="140">
        <f>IF($K61="Assigned",1,0)</f>
        <v>0</v>
      </c>
      <c r="AA61" s="140">
        <f>IF($K61="Resolved",1,0)</f>
        <v>0</v>
      </c>
      <c r="AB61" s="140">
        <f>IF($K61="Cancelled",1,0)</f>
        <v>0</v>
      </c>
      <c r="AD61" s="140">
        <f t="shared" ref="AD61" si="20">+U61*Y61</f>
        <v>0</v>
      </c>
      <c r="AE61" s="140">
        <f t="shared" ref="AE61" si="21">+V61*Y61</f>
        <v>0</v>
      </c>
      <c r="AG61" s="141">
        <f t="shared" ref="AG61" si="22">+U61*Z61</f>
        <v>0</v>
      </c>
      <c r="AH61" s="141">
        <f t="shared" ref="AH61" si="23">+V61*Z61</f>
        <v>0</v>
      </c>
      <c r="AJ61" s="141">
        <f t="shared" ref="AJ61" si="24">+U61*AA61</f>
        <v>0</v>
      </c>
      <c r="AK61" s="141">
        <f t="shared" ref="AK61" si="25">+V61*AA61</f>
        <v>0</v>
      </c>
      <c r="AM61" s="141">
        <f t="shared" ref="AM61" si="26">+U61*AB61</f>
        <v>0</v>
      </c>
      <c r="AN61" s="141">
        <f t="shared" ref="AN61" si="27">+V61*AB61</f>
        <v>0</v>
      </c>
    </row>
  </sheetData>
  <sheetProtection formatCells="0" formatColumns="0" formatRows="0" insertColumns="0" sort="0" autoFilter="0"/>
  <mergeCells count="5">
    <mergeCell ref="Y8:AB8"/>
    <mergeCell ref="A8:J8"/>
    <mergeCell ref="L8:M8"/>
    <mergeCell ref="N8:P8"/>
    <mergeCell ref="U8:V8"/>
  </mergeCells>
  <phoneticPr fontId="3" type="noConversion"/>
  <dataValidations xWindow="160" yWindow="481" count="19">
    <dataValidation type="list" allowBlank="1" showInputMessage="1" showErrorMessage="1" promptTitle="BT confidentiality" prompt="Select whether this item is confidentiol to BT. " sqref="Q42" xr:uid="{00000000-0002-0000-0C00-000000000000}">
      <formula1>$Q$53:$Q$54</formula1>
    </dataValidation>
    <dataValidation allowBlank="1" showInputMessage="1" showErrorMessage="1" promptTitle="Updated by" prompt="Name of the person who last updated this item." sqref="O61 O10:O42" xr:uid="{00000000-0002-0000-0C00-000001000000}"/>
    <dataValidation allowBlank="1" showInputMessage="1" showErrorMessage="1" promptTitle="Date updated" prompt="Date when this item was last updated." sqref="N61 N10:N42" xr:uid="{00000000-0002-0000-0C00-000002000000}"/>
    <dataValidation allowBlank="1" showInputMessage="1" showErrorMessage="1" promptTitle="Domain" prompt="Additional information regarding sub-programme, project, work package etc" sqref="C61 C10:C42" xr:uid="{00000000-0002-0000-0C00-000003000000}"/>
    <dataValidation allowBlank="1" showInputMessage="1" showErrorMessage="1" promptTitle="Agreed action" prompt="A brief description of the agreed plan of action" sqref="I61 I10:I42" xr:uid="{00000000-0002-0000-0C00-000004000000}"/>
    <dataValidation type="list" allowBlank="1" showInputMessage="1" showErrorMessage="1" promptTitle="Status" prompt="The plan of action is either:_x000a__x000a_Identified - the defect has been identified_x000a_Assigned - an owner has been assigned to the resolution_x000a_Resolved - defect successfully solved_x000a_Cancelled - no longer need to take action" sqref="K61 K10:K42" xr:uid="{00000000-0002-0000-0C00-000005000000}">
      <formula1>$K$53:$K$57</formula1>
    </dataValidation>
    <dataValidation allowBlank="1" showInputMessage="1" showErrorMessage="1" promptTitle="Comments" prompt="Any additional cmoments you may have including summary of action to be taken" sqref="P61 P10:P42" xr:uid="{00000000-0002-0000-0C00-000006000000}"/>
    <dataValidation allowBlank="1" showInputMessage="1" showErrorMessage="1" promptTitle="Resolution owner" prompt="The person assigned to deal with the defect or off specification." sqref="H61 H10:H42" xr:uid="{00000000-0002-0000-0C00-000007000000}"/>
    <dataValidation type="list" allowBlank="1" showInputMessage="1" showErrorMessage="1" promptTitle="Type" prompt="Choose if it is an off-specification (pre-approval) or defect (post approval)" sqref="B61 B10:B42" xr:uid="{00000000-0002-0000-0C00-000008000000}">
      <formula1>$B$53:$B$57</formula1>
    </dataValidation>
    <dataValidation allowBlank="1" showInputMessage="1" showErrorMessage="1" promptTitle="Date Identified" prompt="Date when the defect or off-specification was identified" sqref="D61 D10:D42" xr:uid="{00000000-0002-0000-0C00-000009000000}"/>
    <dataValidation allowBlank="1" showInputMessage="1" showErrorMessage="1" promptTitle="Identified by" prompt="State who identified the defect or off specification." sqref="E61 E10:E42" xr:uid="{00000000-0002-0000-0C00-00000A000000}"/>
    <dataValidation allowBlank="1" showInputMessage="1" showErrorMessage="1" promptTitle="Description" prompt="A brief description of is required" sqref="F61 F10:F42" xr:uid="{00000000-0002-0000-0C00-00000B000000}"/>
    <dataValidation allowBlank="1" showInputMessage="1" showErrorMessage="1" promptTitle="Impact" prompt="A brief description of the impact of the off-specification or defect if it is not rectified." sqref="G61 G10:G42" xr:uid="{00000000-0002-0000-0C00-00000C000000}"/>
    <dataValidation type="list" allowBlank="1" showInputMessage="1" showErrorMessage="1" promptTitle="Priority" prompt="State the priority for resolving this item." sqref="J42" xr:uid="{00000000-0002-0000-0C00-00000D000000}">
      <formula1>$J$53:$J$55</formula1>
    </dataValidation>
    <dataValidation allowBlank="1" showInputMessage="1" showErrorMessage="1" promptTitle="Deadline for resolution" prompt="The date by which this item needs to be resolved." sqref="L61 L10:L42" xr:uid="{00000000-0002-0000-0C00-00000E000000}"/>
    <dataValidation allowBlank="1" showInputMessage="1" showErrorMessage="1" promptTitle="Date defect is resolved" prompt="The actual date on which the item was resolved" sqref="M61 M10:M42" xr:uid="{00000000-0002-0000-0C00-00000F000000}"/>
    <dataValidation allowBlank="1" showInputMessage="1" showErrorMessage="1" promptTitle="Defect ID" prompt="Each item has a unique ID which allows it to be recognised easily" sqref="A61 A10:A42" xr:uid="{00000000-0002-0000-0C00-000010000000}"/>
    <dataValidation type="list" allowBlank="1" showInputMessage="1" showErrorMessage="1" promptTitle="Priority" prompt="State the priority for resolving this item." sqref="J61 J10:J41" xr:uid="{00000000-0002-0000-0C00-000011000000}">
      <formula1>$J$53:$J$57</formula1>
    </dataValidation>
    <dataValidation type="list" allowBlank="1" showInputMessage="1" showErrorMessage="1" promptTitle="BT confidentiality" prompt="Select whether this item is confidentiol to BT. " sqref="Q61 Q10:Q41" xr:uid="{00000000-0002-0000-0C00-000012000000}">
      <formula1>$Q$53:$Q$57</formula1>
    </dataValidation>
  </dataValidations>
  <pageMargins left="0.53" right="0.55000000000000004" top="1" bottom="1" header="0.5" footer="0.5"/>
  <pageSetup paperSize="8" scale="72" fitToHeight="0" orientation="landscape" r:id="rId1"/>
  <headerFooter alignWithMargins="0">
    <oddFooter>&amp;LPrinted on: &amp;D&amp;RPage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2"/>
  <sheetViews>
    <sheetView showGridLines="0" topLeftCell="A28" workbookViewId="0">
      <selection activeCell="B49" sqref="B49"/>
    </sheetView>
  </sheetViews>
  <sheetFormatPr defaultRowHeight="12.75"/>
  <cols>
    <col min="1" max="1" width="6" customWidth="1"/>
    <col min="2" max="2" width="16.42578125" customWidth="1"/>
  </cols>
  <sheetData>
    <row r="2" spans="2:2" ht="15.75">
      <c r="B2" s="63" t="s">
        <v>117</v>
      </c>
    </row>
  </sheetData>
  <phoneticPr fontId="3"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0"/>
    <pageSetUpPr fitToPage="1"/>
  </sheetPr>
  <dimension ref="A1:GL636"/>
  <sheetViews>
    <sheetView zoomScale="80" zoomScaleNormal="80" zoomScaleSheetLayoutView="75" workbookViewId="0">
      <pane xSplit="4" ySplit="9" topLeftCell="E290" activePane="bottomRight" state="frozen"/>
      <selection activeCell="C8" sqref="C8"/>
      <selection pane="topRight" activeCell="C8" sqref="C8"/>
      <selection pane="bottomLeft" activeCell="C8" sqref="C8"/>
      <selection pane="bottomRight" activeCell="C301" sqref="C301"/>
    </sheetView>
  </sheetViews>
  <sheetFormatPr defaultColWidth="9.140625" defaultRowHeight="12.75"/>
  <cols>
    <col min="1" max="1" width="8.5703125" style="101" customWidth="1"/>
    <col min="2" max="2" width="11.5703125" style="101" customWidth="1"/>
    <col min="3" max="3" width="33.140625" style="101" customWidth="1"/>
    <col min="4" max="4" width="63.7109375" style="101" customWidth="1"/>
    <col min="5" max="5" width="19.85546875" style="101" customWidth="1"/>
    <col min="6" max="6" width="16.42578125" style="101" customWidth="1"/>
    <col min="7" max="7" width="11" style="102" customWidth="1"/>
    <col min="8" max="8" width="59.140625" style="101" customWidth="1"/>
    <col min="9" max="9" width="13.5703125" style="102" bestFit="1" customWidth="1"/>
    <col min="10" max="10" width="11.140625" style="101" customWidth="1"/>
    <col min="11" max="11" width="11" style="101" bestFit="1" customWidth="1"/>
    <col min="12" max="16384" width="9.140625" style="101"/>
  </cols>
  <sheetData>
    <row r="1" spans="1:194" s="88" customFormat="1">
      <c r="A1" s="319"/>
      <c r="B1" s="319"/>
      <c r="C1" s="319"/>
      <c r="D1" s="319"/>
      <c r="E1" s="320"/>
      <c r="F1" s="89"/>
      <c r="G1" s="90"/>
      <c r="H1" s="89"/>
      <c r="I1" s="91"/>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row>
    <row r="2" spans="1:194" s="88" customFormat="1" ht="18">
      <c r="A2" s="262" t="s">
        <v>579</v>
      </c>
      <c r="B2" s="321"/>
      <c r="C2" s="319"/>
      <c r="D2" s="319"/>
      <c r="E2" s="319"/>
      <c r="F2" s="360" t="s">
        <v>276</v>
      </c>
      <c r="G2" s="361"/>
      <c r="H2" s="89"/>
      <c r="I2" s="91"/>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row>
    <row r="3" spans="1:194" s="88" customFormat="1">
      <c r="A3" s="334" t="s">
        <v>29</v>
      </c>
      <c r="B3" s="331"/>
      <c r="C3" s="332">
        <f>+'Cover sheet'!E5</f>
        <v>0</v>
      </c>
      <c r="D3" s="319"/>
      <c r="E3" s="319"/>
      <c r="F3" s="166" t="s">
        <v>668</v>
      </c>
      <c r="G3" s="165">
        <f>COUNTIF(J$10:J$407,F3)</f>
        <v>0</v>
      </c>
      <c r="H3" s="89"/>
      <c r="I3" s="91"/>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92"/>
      <c r="FE3" s="92"/>
      <c r="FF3" s="92"/>
      <c r="FG3" s="92"/>
      <c r="FH3" s="92"/>
      <c r="FI3" s="92"/>
      <c r="FJ3" s="92"/>
      <c r="FK3" s="92"/>
      <c r="FL3" s="92"/>
      <c r="FM3" s="92"/>
      <c r="FN3" s="92"/>
      <c r="FO3" s="92"/>
      <c r="FP3" s="92"/>
      <c r="FQ3" s="92"/>
      <c r="FR3" s="92"/>
      <c r="FS3" s="92"/>
      <c r="FT3" s="92"/>
      <c r="FU3" s="92"/>
      <c r="FV3" s="92"/>
      <c r="FW3" s="92"/>
      <c r="FX3" s="92"/>
      <c r="FY3" s="92"/>
      <c r="FZ3" s="92"/>
      <c r="GA3" s="92"/>
      <c r="GB3" s="92"/>
      <c r="GC3" s="92"/>
      <c r="GD3" s="92"/>
      <c r="GE3" s="92"/>
      <c r="GF3" s="92"/>
      <c r="GG3" s="92"/>
      <c r="GH3" s="92"/>
      <c r="GI3" s="92"/>
      <c r="GJ3" s="92"/>
      <c r="GK3" s="92"/>
      <c r="GL3" s="92"/>
    </row>
    <row r="4" spans="1:194" s="88" customFormat="1">
      <c r="A4" s="335" t="s">
        <v>30</v>
      </c>
      <c r="B4" s="323"/>
      <c r="C4" s="323">
        <f>+'Cover sheet'!E7</f>
        <v>0</v>
      </c>
      <c r="D4" s="319"/>
      <c r="E4" s="319"/>
      <c r="F4" s="166" t="s">
        <v>143</v>
      </c>
      <c r="G4" s="165">
        <f t="shared" ref="G4:G7" si="0">COUNTIF(J$10:J$407,F4)</f>
        <v>0</v>
      </c>
      <c r="H4" s="89"/>
      <c r="I4" s="93"/>
      <c r="J4" s="93"/>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row>
    <row r="5" spans="1:194" s="88" customFormat="1" ht="18">
      <c r="A5" s="335" t="s">
        <v>50</v>
      </c>
      <c r="B5" s="323"/>
      <c r="C5" s="323">
        <f>+'Cover sheet'!E8</f>
        <v>0</v>
      </c>
      <c r="D5" s="324"/>
      <c r="E5" s="319"/>
      <c r="F5" s="166" t="s">
        <v>669</v>
      </c>
      <c r="G5" s="165">
        <f t="shared" si="0"/>
        <v>0</v>
      </c>
      <c r="H5" s="89"/>
      <c r="I5" s="95"/>
      <c r="J5" s="95"/>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row>
    <row r="6" spans="1:194" s="88" customFormat="1" ht="18">
      <c r="A6" s="335" t="s">
        <v>49</v>
      </c>
      <c r="B6" s="323"/>
      <c r="C6" s="323">
        <f>+'Cover sheet'!E9</f>
        <v>0</v>
      </c>
      <c r="D6" s="324"/>
      <c r="E6" s="319"/>
      <c r="F6" s="166" t="s">
        <v>670</v>
      </c>
      <c r="G6" s="165">
        <f t="shared" si="0"/>
        <v>0</v>
      </c>
      <c r="H6" s="89"/>
      <c r="I6" s="95"/>
      <c r="J6" s="95"/>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row>
    <row r="7" spans="1:194" customFormat="1">
      <c r="A7" s="105"/>
      <c r="B7" s="105"/>
      <c r="C7" s="105"/>
      <c r="D7" s="105"/>
      <c r="E7" s="105"/>
      <c r="F7" s="167" t="s">
        <v>81</v>
      </c>
      <c r="G7" s="165">
        <f t="shared" si="0"/>
        <v>0</v>
      </c>
      <c r="H7" s="97"/>
      <c r="I7" s="98"/>
      <c r="J7" s="98"/>
      <c r="K7" s="96"/>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row>
    <row r="8" spans="1:194" s="88" customFormat="1">
      <c r="A8" s="319"/>
      <c r="B8" s="319"/>
      <c r="C8" s="319"/>
      <c r="D8" s="319"/>
      <c r="E8" s="320"/>
      <c r="F8" s="89"/>
      <c r="G8" s="90"/>
      <c r="H8" s="89"/>
      <c r="I8" s="91"/>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row>
    <row r="9" spans="1:194" s="270" customFormat="1" ht="57.6" customHeight="1">
      <c r="A9" s="224" t="s">
        <v>163</v>
      </c>
      <c r="B9" s="224" t="s">
        <v>141</v>
      </c>
      <c r="C9" s="224" t="s">
        <v>127</v>
      </c>
      <c r="D9" s="322" t="s">
        <v>671</v>
      </c>
      <c r="E9" s="224" t="s">
        <v>5</v>
      </c>
      <c r="F9" s="224" t="s">
        <v>43</v>
      </c>
      <c r="G9" s="224" t="s">
        <v>164</v>
      </c>
      <c r="H9" s="224" t="s">
        <v>25</v>
      </c>
      <c r="I9" s="224" t="s">
        <v>165</v>
      </c>
      <c r="J9" s="224" t="s">
        <v>6</v>
      </c>
      <c r="K9" s="224" t="s">
        <v>166</v>
      </c>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269"/>
      <c r="CZ9" s="269"/>
      <c r="DA9" s="269"/>
      <c r="DB9" s="269"/>
      <c r="DC9" s="269"/>
      <c r="DD9" s="269"/>
      <c r="DE9" s="269"/>
      <c r="DF9" s="269"/>
      <c r="DG9" s="269"/>
      <c r="DH9" s="269"/>
      <c r="DI9" s="269"/>
      <c r="DJ9" s="269"/>
      <c r="DK9" s="269"/>
      <c r="DL9" s="269"/>
      <c r="DM9" s="269"/>
      <c r="DN9" s="269"/>
      <c r="DO9" s="269"/>
      <c r="DP9" s="269"/>
      <c r="DQ9" s="269"/>
      <c r="DR9" s="269"/>
      <c r="DS9" s="269"/>
      <c r="DT9" s="269"/>
      <c r="DU9" s="269"/>
      <c r="DV9" s="269"/>
      <c r="DW9" s="269"/>
      <c r="DX9" s="269"/>
      <c r="DY9" s="269"/>
      <c r="DZ9" s="269"/>
      <c r="EA9" s="269"/>
      <c r="EB9" s="269"/>
      <c r="EC9" s="269"/>
      <c r="ED9" s="269"/>
      <c r="EE9" s="269"/>
      <c r="EF9" s="269"/>
      <c r="EG9" s="269"/>
      <c r="EH9" s="269"/>
      <c r="EI9" s="269"/>
      <c r="EJ9" s="269"/>
      <c r="EK9" s="269"/>
      <c r="EL9" s="269"/>
      <c r="EM9" s="269"/>
      <c r="EN9" s="269"/>
      <c r="EO9" s="269"/>
      <c r="EP9" s="269"/>
      <c r="EQ9" s="269"/>
      <c r="ER9" s="269"/>
      <c r="ES9" s="269"/>
      <c r="ET9" s="269"/>
      <c r="EU9" s="269"/>
      <c r="EV9" s="269"/>
      <c r="EW9" s="269"/>
      <c r="EX9" s="269"/>
      <c r="EY9" s="269"/>
      <c r="EZ9" s="269"/>
      <c r="FA9" s="269"/>
      <c r="FB9" s="269"/>
      <c r="FC9" s="269"/>
      <c r="FD9" s="269"/>
      <c r="FE9" s="269"/>
      <c r="FF9" s="269"/>
      <c r="FG9" s="269"/>
      <c r="FH9" s="269"/>
      <c r="FI9" s="269"/>
      <c r="FJ9" s="269"/>
      <c r="FK9" s="269"/>
      <c r="FL9" s="269"/>
      <c r="FM9" s="269"/>
      <c r="FN9" s="269"/>
      <c r="FO9" s="269"/>
      <c r="FP9" s="269"/>
      <c r="FQ9" s="269"/>
      <c r="FR9" s="269"/>
      <c r="FS9" s="269"/>
      <c r="FT9" s="269"/>
      <c r="FU9" s="269"/>
      <c r="FV9" s="269"/>
      <c r="FW9" s="269"/>
      <c r="FX9" s="269"/>
      <c r="FY9" s="269"/>
      <c r="FZ9" s="269"/>
      <c r="GA9" s="269"/>
      <c r="GB9" s="269"/>
      <c r="GC9" s="269"/>
      <c r="GD9" s="269"/>
      <c r="GE9" s="269"/>
      <c r="GF9" s="269"/>
      <c r="GG9" s="269"/>
      <c r="GH9" s="269"/>
      <c r="GI9" s="269"/>
      <c r="GJ9" s="269"/>
      <c r="GK9" s="269"/>
      <c r="GL9" s="269"/>
    </row>
    <row r="10" spans="1:194" s="100" customFormat="1" ht="13.5" customHeight="1">
      <c r="A10" s="109" t="s">
        <v>167</v>
      </c>
      <c r="B10" s="109"/>
      <c r="C10" s="109"/>
      <c r="D10" s="124"/>
      <c r="E10" s="125"/>
      <c r="F10" s="125"/>
      <c r="G10" s="126"/>
      <c r="H10" s="125"/>
      <c r="I10" s="126"/>
      <c r="J10" s="124"/>
      <c r="K10" s="126"/>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row>
    <row r="11" spans="1:194" s="100" customFormat="1">
      <c r="A11" s="109" t="s">
        <v>168</v>
      </c>
      <c r="B11" s="109"/>
      <c r="C11" s="109"/>
      <c r="D11" s="124"/>
      <c r="E11" s="125"/>
      <c r="F11" s="125"/>
      <c r="G11" s="126"/>
      <c r="H11" s="125"/>
      <c r="I11" s="126"/>
      <c r="J11" s="124"/>
      <c r="K11" s="126"/>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row>
    <row r="12" spans="1:194" s="100" customFormat="1" ht="12.75" customHeight="1">
      <c r="A12" s="109" t="s">
        <v>169</v>
      </c>
      <c r="B12" s="109"/>
      <c r="C12" s="109"/>
      <c r="D12" s="124"/>
      <c r="E12" s="125"/>
      <c r="F12" s="125"/>
      <c r="G12" s="126"/>
      <c r="H12" s="125"/>
      <c r="I12" s="126"/>
      <c r="J12" s="124"/>
      <c r="K12" s="126"/>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row>
    <row r="13" spans="1:194" s="100" customFormat="1">
      <c r="A13" s="109" t="s">
        <v>170</v>
      </c>
      <c r="B13" s="109"/>
      <c r="C13" s="109"/>
      <c r="D13" s="124"/>
      <c r="E13" s="125"/>
      <c r="F13" s="125"/>
      <c r="G13" s="126"/>
      <c r="H13" s="125"/>
      <c r="I13" s="126"/>
      <c r="J13" s="124"/>
      <c r="K13" s="126"/>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row>
    <row r="14" spans="1:194" s="99" customFormat="1" ht="15">
      <c r="A14" s="109" t="s">
        <v>171</v>
      </c>
      <c r="B14" s="109"/>
      <c r="C14" s="163"/>
      <c r="D14" s="124"/>
      <c r="E14" s="125"/>
      <c r="F14" s="125"/>
      <c r="G14" s="126"/>
      <c r="H14" s="125"/>
      <c r="I14" s="126"/>
      <c r="J14" s="124"/>
      <c r="K14" s="126"/>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row>
    <row r="15" spans="1:194" s="100" customFormat="1">
      <c r="A15" s="109" t="s">
        <v>172</v>
      </c>
      <c r="B15" s="109"/>
      <c r="C15" s="109"/>
      <c r="D15" s="124"/>
      <c r="E15" s="125"/>
      <c r="F15" s="125"/>
      <c r="G15" s="126"/>
      <c r="H15" s="125"/>
      <c r="I15" s="126"/>
      <c r="J15" s="124"/>
      <c r="K15" s="126"/>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row>
    <row r="16" spans="1:194" s="100" customFormat="1">
      <c r="A16" s="109" t="s">
        <v>173</v>
      </c>
      <c r="B16" s="109"/>
      <c r="C16" s="109"/>
      <c r="D16" s="124"/>
      <c r="E16" s="125"/>
      <c r="F16" s="125"/>
      <c r="G16" s="126"/>
      <c r="H16" s="125"/>
      <c r="I16" s="126"/>
      <c r="J16" s="124"/>
      <c r="K16" s="126"/>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row>
    <row r="17" spans="1:194" s="99" customFormat="1">
      <c r="A17" s="109" t="s">
        <v>174</v>
      </c>
      <c r="B17" s="109"/>
      <c r="C17" s="109"/>
      <c r="D17" s="124"/>
      <c r="E17" s="125"/>
      <c r="F17" s="125"/>
      <c r="G17" s="126"/>
      <c r="H17" s="125"/>
      <c r="I17" s="126"/>
      <c r="J17" s="124"/>
      <c r="K17" s="126"/>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row>
    <row r="18" spans="1:194" s="100" customFormat="1">
      <c r="A18" s="109" t="s">
        <v>175</v>
      </c>
      <c r="B18" s="109"/>
      <c r="C18" s="109"/>
      <c r="D18" s="124"/>
      <c r="E18" s="125"/>
      <c r="F18" s="125"/>
      <c r="G18" s="126"/>
      <c r="H18" s="125"/>
      <c r="I18" s="126"/>
      <c r="J18" s="124"/>
      <c r="K18" s="126"/>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row>
    <row r="19" spans="1:194" s="100" customFormat="1">
      <c r="A19" s="109" t="s">
        <v>176</v>
      </c>
      <c r="B19" s="109"/>
      <c r="C19" s="109"/>
      <c r="D19" s="124"/>
      <c r="E19" s="125"/>
      <c r="F19" s="125"/>
      <c r="G19" s="126"/>
      <c r="H19" s="125"/>
      <c r="I19" s="126"/>
      <c r="J19" s="124"/>
      <c r="K19" s="126"/>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row>
    <row r="20" spans="1:194" s="99" customFormat="1">
      <c r="A20" s="109" t="s">
        <v>177</v>
      </c>
      <c r="B20" s="109"/>
      <c r="C20" s="109"/>
      <c r="D20" s="124"/>
      <c r="E20" s="125"/>
      <c r="F20" s="125"/>
      <c r="G20" s="126"/>
      <c r="H20" s="164"/>
      <c r="I20" s="126"/>
      <c r="J20" s="124"/>
      <c r="K20" s="126"/>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row>
    <row r="21" spans="1:194" s="100" customFormat="1">
      <c r="A21" s="109" t="s">
        <v>178</v>
      </c>
      <c r="B21" s="109"/>
      <c r="C21" s="109"/>
      <c r="D21" s="124"/>
      <c r="E21" s="125"/>
      <c r="F21" s="125"/>
      <c r="G21" s="126"/>
      <c r="H21" s="125"/>
      <c r="I21" s="126"/>
      <c r="J21" s="124"/>
      <c r="K21" s="126"/>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row>
    <row r="22" spans="1:194" s="99" customFormat="1">
      <c r="A22" s="109" t="s">
        <v>179</v>
      </c>
      <c r="B22" s="109"/>
      <c r="C22" s="109"/>
      <c r="D22" s="124"/>
      <c r="E22" s="125"/>
      <c r="F22" s="125"/>
      <c r="G22" s="126"/>
      <c r="H22" s="125"/>
      <c r="I22" s="126"/>
      <c r="J22" s="124"/>
      <c r="K22" s="126"/>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row>
    <row r="23" spans="1:194" s="100" customFormat="1">
      <c r="A23" s="109" t="s">
        <v>180</v>
      </c>
      <c r="B23" s="109"/>
      <c r="C23" s="109"/>
      <c r="D23" s="124"/>
      <c r="E23" s="125"/>
      <c r="F23" s="125"/>
      <c r="G23" s="126"/>
      <c r="H23" s="125"/>
      <c r="I23" s="126"/>
      <c r="J23" s="124"/>
      <c r="K23" s="126"/>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c r="GK23" s="92"/>
      <c r="GL23" s="92"/>
    </row>
    <row r="24" spans="1:194" s="99" customFormat="1">
      <c r="A24" s="109" t="s">
        <v>181</v>
      </c>
      <c r="B24" s="109"/>
      <c r="C24" s="109"/>
      <c r="D24" s="124"/>
      <c r="E24" s="125"/>
      <c r="F24" s="125"/>
      <c r="G24" s="126"/>
      <c r="H24" s="125"/>
      <c r="I24" s="126"/>
      <c r="J24" s="124"/>
      <c r="K24" s="126"/>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row>
    <row r="25" spans="1:194" s="100" customFormat="1">
      <c r="A25" s="109" t="s">
        <v>182</v>
      </c>
      <c r="B25" s="109"/>
      <c r="C25" s="109"/>
      <c r="D25" s="124"/>
      <c r="E25" s="125"/>
      <c r="F25" s="125"/>
      <c r="G25" s="126"/>
      <c r="H25" s="125"/>
      <c r="I25" s="126"/>
      <c r="J25" s="124"/>
      <c r="K25" s="126"/>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92"/>
      <c r="GG25" s="92"/>
      <c r="GH25" s="92"/>
      <c r="GI25" s="92"/>
      <c r="GJ25" s="92"/>
      <c r="GK25" s="92"/>
      <c r="GL25" s="92"/>
    </row>
    <row r="26" spans="1:194" s="100" customFormat="1">
      <c r="A26" s="109" t="s">
        <v>183</v>
      </c>
      <c r="B26" s="109"/>
      <c r="C26" s="109"/>
      <c r="D26" s="124"/>
      <c r="E26" s="125"/>
      <c r="F26" s="125"/>
      <c r="G26" s="126"/>
      <c r="H26" s="125"/>
      <c r="I26" s="126"/>
      <c r="J26" s="124"/>
      <c r="K26" s="126"/>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c r="GK26" s="92"/>
      <c r="GL26" s="92"/>
    </row>
    <row r="27" spans="1:194" s="100" customFormat="1">
      <c r="A27" s="109" t="s">
        <v>184</v>
      </c>
      <c r="B27" s="109"/>
      <c r="C27" s="109"/>
      <c r="D27" s="124"/>
      <c r="E27" s="125"/>
      <c r="F27" s="125"/>
      <c r="G27" s="126"/>
      <c r="H27" s="125"/>
      <c r="I27" s="126"/>
      <c r="J27" s="124"/>
      <c r="K27" s="126"/>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row>
    <row r="28" spans="1:194" s="100" customFormat="1">
      <c r="A28" s="109" t="s">
        <v>185</v>
      </c>
      <c r="B28" s="109"/>
      <c r="C28" s="109"/>
      <c r="D28" s="124"/>
      <c r="E28" s="125"/>
      <c r="F28" s="125"/>
      <c r="G28" s="126"/>
      <c r="H28" s="125"/>
      <c r="I28" s="126"/>
      <c r="J28" s="124"/>
      <c r="K28" s="126"/>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row>
    <row r="29" spans="1:194" s="100" customFormat="1">
      <c r="A29" s="109" t="s">
        <v>186</v>
      </c>
      <c r="B29" s="109"/>
      <c r="C29" s="109"/>
      <c r="D29" s="124"/>
      <c r="E29" s="125"/>
      <c r="F29" s="125"/>
      <c r="G29" s="126"/>
      <c r="H29" s="125"/>
      <c r="I29" s="126"/>
      <c r="J29" s="124"/>
      <c r="K29" s="126"/>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row>
    <row r="30" spans="1:194" s="99" customFormat="1">
      <c r="A30" s="109" t="s">
        <v>187</v>
      </c>
      <c r="B30" s="109"/>
      <c r="C30" s="109"/>
      <c r="D30" s="124"/>
      <c r="E30" s="125"/>
      <c r="F30" s="125"/>
      <c r="G30" s="126"/>
      <c r="H30" s="125"/>
      <c r="I30" s="126"/>
      <c r="J30" s="124"/>
      <c r="K30" s="126"/>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row>
    <row r="31" spans="1:194" s="99" customFormat="1">
      <c r="A31" s="109" t="s">
        <v>188</v>
      </c>
      <c r="B31" s="109"/>
      <c r="C31" s="109"/>
      <c r="D31" s="124"/>
      <c r="E31" s="125"/>
      <c r="F31" s="125"/>
      <c r="G31" s="126"/>
      <c r="H31" s="125"/>
      <c r="I31" s="126"/>
      <c r="J31" s="124"/>
      <c r="K31" s="126"/>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row>
    <row r="32" spans="1:194" s="100" customFormat="1">
      <c r="A32" s="109" t="s">
        <v>189</v>
      </c>
      <c r="B32" s="109"/>
      <c r="C32" s="109"/>
      <c r="D32" s="124"/>
      <c r="E32" s="125"/>
      <c r="F32" s="125"/>
      <c r="G32" s="126"/>
      <c r="H32" s="125"/>
      <c r="I32" s="126"/>
      <c r="J32" s="124"/>
      <c r="K32" s="126"/>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row>
    <row r="33" spans="1:194" s="99" customFormat="1">
      <c r="A33" s="109" t="s">
        <v>190</v>
      </c>
      <c r="B33" s="109"/>
      <c r="C33" s="109"/>
      <c r="D33" s="124"/>
      <c r="E33" s="125"/>
      <c r="F33" s="125"/>
      <c r="G33" s="126"/>
      <c r="H33" s="125"/>
      <c r="I33" s="126"/>
      <c r="J33" s="124"/>
      <c r="K33" s="126"/>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row>
    <row r="34" spans="1:194" s="99" customFormat="1">
      <c r="A34" s="109" t="s">
        <v>191</v>
      </c>
      <c r="B34" s="109"/>
      <c r="C34" s="109"/>
      <c r="D34" s="124"/>
      <c r="E34" s="125"/>
      <c r="F34" s="125"/>
      <c r="G34" s="126"/>
      <c r="H34" s="125"/>
      <c r="I34" s="126"/>
      <c r="J34" s="124"/>
      <c r="K34" s="126"/>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c r="GK34" s="92"/>
      <c r="GL34" s="92"/>
    </row>
    <row r="35" spans="1:194" s="99" customFormat="1">
      <c r="A35" s="109" t="s">
        <v>192</v>
      </c>
      <c r="B35" s="109"/>
      <c r="C35" s="109"/>
      <c r="D35" s="124"/>
      <c r="E35" s="125"/>
      <c r="F35" s="125"/>
      <c r="G35" s="126"/>
      <c r="H35" s="125"/>
      <c r="I35" s="126"/>
      <c r="J35" s="124"/>
      <c r="K35" s="126"/>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92"/>
      <c r="ET35" s="92"/>
      <c r="EU35" s="92"/>
      <c r="EV35" s="92"/>
      <c r="EW35" s="92"/>
      <c r="EX35" s="92"/>
      <c r="EY35" s="92"/>
      <c r="EZ35" s="92"/>
      <c r="FA35" s="92"/>
      <c r="FB35" s="92"/>
      <c r="FC35" s="92"/>
      <c r="FD35" s="92"/>
      <c r="FE35" s="92"/>
      <c r="FF35" s="92"/>
      <c r="FG35" s="92"/>
      <c r="FH35" s="92"/>
      <c r="FI35" s="92"/>
      <c r="FJ35" s="92"/>
      <c r="FK35" s="92"/>
      <c r="FL35" s="92"/>
      <c r="FM35" s="92"/>
      <c r="FN35" s="92"/>
      <c r="FO35" s="92"/>
      <c r="FP35" s="92"/>
      <c r="FQ35" s="92"/>
      <c r="FR35" s="92"/>
      <c r="FS35" s="92"/>
      <c r="FT35" s="92"/>
      <c r="FU35" s="92"/>
      <c r="FV35" s="92"/>
      <c r="FW35" s="92"/>
      <c r="FX35" s="92"/>
      <c r="FY35" s="92"/>
      <c r="FZ35" s="92"/>
      <c r="GA35" s="92"/>
      <c r="GB35" s="92"/>
      <c r="GC35" s="92"/>
      <c r="GD35" s="92"/>
      <c r="GE35" s="92"/>
      <c r="GF35" s="92"/>
      <c r="GG35" s="92"/>
      <c r="GH35" s="92"/>
      <c r="GI35" s="92"/>
      <c r="GJ35" s="92"/>
      <c r="GK35" s="92"/>
      <c r="GL35" s="92"/>
    </row>
    <row r="36" spans="1:194" s="99" customFormat="1">
      <c r="A36" s="109" t="s">
        <v>193</v>
      </c>
      <c r="B36" s="109"/>
      <c r="C36" s="109"/>
      <c r="D36" s="124"/>
      <c r="E36" s="125"/>
      <c r="F36" s="125"/>
      <c r="G36" s="126"/>
      <c r="H36" s="125"/>
      <c r="I36" s="126"/>
      <c r="J36" s="124"/>
      <c r="K36" s="126"/>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row>
    <row r="37" spans="1:194" s="99" customFormat="1">
      <c r="A37" s="109" t="s">
        <v>194</v>
      </c>
      <c r="B37" s="109"/>
      <c r="C37" s="109"/>
      <c r="D37" s="124"/>
      <c r="E37" s="125"/>
      <c r="F37" s="125"/>
      <c r="G37" s="126"/>
      <c r="H37" s="125"/>
      <c r="I37" s="126"/>
      <c r="J37" s="124"/>
      <c r="K37" s="126"/>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row>
    <row r="38" spans="1:194" s="99" customFormat="1">
      <c r="A38" s="109" t="s">
        <v>195</v>
      </c>
      <c r="B38" s="109"/>
      <c r="C38" s="109"/>
      <c r="D38" s="124"/>
      <c r="E38" s="125"/>
      <c r="F38" s="125"/>
      <c r="G38" s="126"/>
      <c r="H38" s="125"/>
      <c r="I38" s="126"/>
      <c r="J38" s="124"/>
      <c r="K38" s="126"/>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c r="EO38" s="92"/>
      <c r="EP38" s="92"/>
      <c r="EQ38" s="92"/>
      <c r="ER38" s="92"/>
      <c r="ES38" s="92"/>
      <c r="ET38" s="92"/>
      <c r="EU38" s="92"/>
      <c r="EV38" s="92"/>
      <c r="EW38" s="92"/>
      <c r="EX38" s="92"/>
      <c r="EY38" s="92"/>
      <c r="EZ38" s="92"/>
      <c r="FA38" s="92"/>
      <c r="FB38" s="92"/>
      <c r="FC38" s="92"/>
      <c r="FD38" s="92"/>
      <c r="FE38" s="92"/>
      <c r="FF38" s="92"/>
      <c r="FG38" s="92"/>
      <c r="FH38" s="92"/>
      <c r="FI38" s="92"/>
      <c r="FJ38" s="92"/>
      <c r="FK38" s="92"/>
      <c r="FL38" s="92"/>
      <c r="FM38" s="92"/>
      <c r="FN38" s="92"/>
      <c r="FO38" s="92"/>
      <c r="FP38" s="92"/>
      <c r="FQ38" s="92"/>
      <c r="FR38" s="92"/>
      <c r="FS38" s="92"/>
      <c r="FT38" s="92"/>
      <c r="FU38" s="92"/>
      <c r="FV38" s="92"/>
      <c r="FW38" s="92"/>
      <c r="FX38" s="92"/>
      <c r="FY38" s="92"/>
      <c r="FZ38" s="92"/>
      <c r="GA38" s="92"/>
      <c r="GB38" s="92"/>
      <c r="GC38" s="92"/>
      <c r="GD38" s="92"/>
      <c r="GE38" s="92"/>
      <c r="GF38" s="92"/>
      <c r="GG38" s="92"/>
      <c r="GH38" s="92"/>
      <c r="GI38" s="92"/>
      <c r="GJ38" s="92"/>
      <c r="GK38" s="92"/>
      <c r="GL38" s="92"/>
    </row>
    <row r="39" spans="1:194" s="99" customFormat="1">
      <c r="A39" s="109" t="s">
        <v>196</v>
      </c>
      <c r="B39" s="109"/>
      <c r="C39" s="109"/>
      <c r="D39" s="124"/>
      <c r="E39" s="125"/>
      <c r="F39" s="125"/>
      <c r="G39" s="126"/>
      <c r="H39" s="125"/>
      <c r="I39" s="126"/>
      <c r="J39" s="124"/>
      <c r="K39" s="126"/>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row>
    <row r="40" spans="1:194" s="99" customFormat="1">
      <c r="A40" s="109" t="s">
        <v>197</v>
      </c>
      <c r="B40" s="109"/>
      <c r="C40" s="109"/>
      <c r="D40" s="124"/>
      <c r="E40" s="125"/>
      <c r="F40" s="125"/>
      <c r="G40" s="126"/>
      <c r="H40" s="125"/>
      <c r="I40" s="126"/>
      <c r="J40" s="124"/>
      <c r="K40" s="126"/>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row>
    <row r="41" spans="1:194" s="99" customFormat="1">
      <c r="A41" s="109" t="s">
        <v>198</v>
      </c>
      <c r="B41" s="109"/>
      <c r="C41" s="109"/>
      <c r="D41" s="124"/>
      <c r="E41" s="125"/>
      <c r="F41" s="125"/>
      <c r="G41" s="126"/>
      <c r="H41" s="125"/>
      <c r="I41" s="126"/>
      <c r="J41" s="124"/>
      <c r="K41" s="126"/>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c r="GI41" s="92"/>
      <c r="GJ41" s="92"/>
      <c r="GK41" s="92"/>
      <c r="GL41" s="92"/>
    </row>
    <row r="42" spans="1:194" s="99" customFormat="1">
      <c r="A42" s="109" t="s">
        <v>199</v>
      </c>
      <c r="B42" s="109"/>
      <c r="C42" s="109"/>
      <c r="D42" s="124"/>
      <c r="E42" s="125"/>
      <c r="F42" s="125"/>
      <c r="G42" s="126"/>
      <c r="H42" s="125"/>
      <c r="I42" s="126"/>
      <c r="J42" s="124"/>
      <c r="K42" s="126"/>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c r="GI42" s="92"/>
      <c r="GJ42" s="92"/>
      <c r="GK42" s="92"/>
      <c r="GL42" s="92"/>
    </row>
    <row r="43" spans="1:194" s="99" customFormat="1">
      <c r="A43" s="109" t="s">
        <v>200</v>
      </c>
      <c r="B43" s="109"/>
      <c r="C43" s="109"/>
      <c r="D43" s="124"/>
      <c r="E43" s="125"/>
      <c r="F43" s="125"/>
      <c r="G43" s="126"/>
      <c r="H43" s="125"/>
      <c r="I43" s="126"/>
      <c r="J43" s="124"/>
      <c r="K43" s="126"/>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c r="GI43" s="92"/>
      <c r="GJ43" s="92"/>
      <c r="GK43" s="92"/>
      <c r="GL43" s="92"/>
    </row>
    <row r="44" spans="1:194" s="99" customFormat="1">
      <c r="A44" s="109" t="s">
        <v>201</v>
      </c>
      <c r="B44" s="109"/>
      <c r="C44" s="109"/>
      <c r="D44" s="124"/>
      <c r="E44" s="125"/>
      <c r="F44" s="125"/>
      <c r="G44" s="126"/>
      <c r="H44" s="125"/>
      <c r="I44" s="126"/>
      <c r="J44" s="124"/>
      <c r="K44" s="126"/>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c r="FC44" s="92"/>
      <c r="FD44" s="92"/>
      <c r="FE44" s="92"/>
      <c r="FF44" s="92"/>
      <c r="FG44" s="92"/>
      <c r="FH44" s="92"/>
      <c r="FI44" s="92"/>
      <c r="FJ44" s="92"/>
      <c r="FK44" s="92"/>
      <c r="FL44" s="92"/>
      <c r="FM44" s="92"/>
      <c r="FN44" s="92"/>
      <c r="FO44" s="92"/>
      <c r="FP44" s="92"/>
      <c r="FQ44" s="92"/>
      <c r="FR44" s="92"/>
      <c r="FS44" s="92"/>
      <c r="FT44" s="92"/>
      <c r="FU44" s="92"/>
      <c r="FV44" s="92"/>
      <c r="FW44" s="92"/>
      <c r="FX44" s="92"/>
      <c r="FY44" s="92"/>
      <c r="FZ44" s="92"/>
      <c r="GA44" s="92"/>
      <c r="GB44" s="92"/>
      <c r="GC44" s="92"/>
      <c r="GD44" s="92"/>
      <c r="GE44" s="92"/>
      <c r="GF44" s="92"/>
      <c r="GG44" s="92"/>
      <c r="GH44" s="92"/>
      <c r="GI44" s="92"/>
      <c r="GJ44" s="92"/>
      <c r="GK44" s="92"/>
      <c r="GL44" s="92"/>
    </row>
    <row r="45" spans="1:194" s="99" customFormat="1">
      <c r="A45" s="109" t="s">
        <v>202</v>
      </c>
      <c r="B45" s="109"/>
      <c r="C45" s="109"/>
      <c r="D45" s="124"/>
      <c r="E45" s="125"/>
      <c r="F45" s="125"/>
      <c r="G45" s="126"/>
      <c r="H45" s="125"/>
      <c r="I45" s="126"/>
      <c r="J45" s="124"/>
      <c r="K45" s="126"/>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c r="FO45" s="92"/>
      <c r="FP45" s="92"/>
      <c r="FQ45" s="92"/>
      <c r="FR45" s="92"/>
      <c r="FS45" s="92"/>
      <c r="FT45" s="92"/>
      <c r="FU45" s="92"/>
      <c r="FV45" s="92"/>
      <c r="FW45" s="92"/>
      <c r="FX45" s="92"/>
      <c r="FY45" s="92"/>
      <c r="FZ45" s="92"/>
      <c r="GA45" s="92"/>
      <c r="GB45" s="92"/>
      <c r="GC45" s="92"/>
      <c r="GD45" s="92"/>
      <c r="GE45" s="92"/>
      <c r="GF45" s="92"/>
      <c r="GG45" s="92"/>
      <c r="GH45" s="92"/>
      <c r="GI45" s="92"/>
      <c r="GJ45" s="92"/>
      <c r="GK45" s="92"/>
      <c r="GL45" s="92"/>
    </row>
    <row r="46" spans="1:194" s="99" customFormat="1">
      <c r="A46" s="109" t="s">
        <v>203</v>
      </c>
      <c r="B46" s="109"/>
      <c r="C46" s="109"/>
      <c r="D46" s="124"/>
      <c r="E46" s="125"/>
      <c r="F46" s="125"/>
      <c r="G46" s="126"/>
      <c r="H46" s="125"/>
      <c r="I46" s="126"/>
      <c r="J46" s="124"/>
      <c r="K46" s="126"/>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c r="GI46" s="92"/>
      <c r="GJ46" s="92"/>
      <c r="GK46" s="92"/>
      <c r="GL46" s="92"/>
    </row>
    <row r="47" spans="1:194" s="99" customFormat="1">
      <c r="A47" s="109" t="s">
        <v>204</v>
      </c>
      <c r="B47" s="109"/>
      <c r="C47" s="109"/>
      <c r="D47" s="124"/>
      <c r="E47" s="125"/>
      <c r="F47" s="125"/>
      <c r="G47" s="126"/>
      <c r="H47" s="125"/>
      <c r="I47" s="126"/>
      <c r="J47" s="124"/>
      <c r="K47" s="126"/>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c r="GI47" s="92"/>
      <c r="GJ47" s="92"/>
      <c r="GK47" s="92"/>
      <c r="GL47" s="92"/>
    </row>
    <row r="48" spans="1:194" s="99" customFormat="1">
      <c r="A48" s="109" t="s">
        <v>205</v>
      </c>
      <c r="B48" s="109"/>
      <c r="C48" s="109"/>
      <c r="D48" s="124"/>
      <c r="E48" s="125"/>
      <c r="F48" s="125"/>
      <c r="G48" s="126"/>
      <c r="H48" s="125"/>
      <c r="I48" s="126"/>
      <c r="J48" s="124"/>
      <c r="K48" s="126"/>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c r="GI48" s="92"/>
      <c r="GJ48" s="92"/>
      <c r="GK48" s="92"/>
      <c r="GL48" s="92"/>
    </row>
    <row r="49" spans="1:194" s="99" customFormat="1">
      <c r="A49" s="109" t="s">
        <v>206</v>
      </c>
      <c r="B49" s="109"/>
      <c r="C49" s="109"/>
      <c r="D49" s="124"/>
      <c r="E49" s="125"/>
      <c r="F49" s="125"/>
      <c r="G49" s="126"/>
      <c r="H49" s="125"/>
      <c r="I49" s="126"/>
      <c r="J49" s="124"/>
      <c r="K49" s="126"/>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c r="GK49" s="92"/>
      <c r="GL49" s="92"/>
    </row>
    <row r="50" spans="1:194" s="99" customFormat="1">
      <c r="A50" s="109" t="s">
        <v>207</v>
      </c>
      <c r="B50" s="109"/>
      <c r="C50" s="109"/>
      <c r="D50" s="124"/>
      <c r="E50" s="125"/>
      <c r="F50" s="125"/>
      <c r="G50" s="126"/>
      <c r="H50" s="125"/>
      <c r="I50" s="126"/>
      <c r="J50" s="124"/>
      <c r="K50" s="126"/>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c r="GK50" s="92"/>
      <c r="GL50" s="92"/>
    </row>
    <row r="51" spans="1:194" s="99" customFormat="1">
      <c r="A51" s="109" t="s">
        <v>208</v>
      </c>
      <c r="B51" s="109"/>
      <c r="C51" s="109"/>
      <c r="D51" s="124"/>
      <c r="E51" s="125"/>
      <c r="F51" s="125"/>
      <c r="G51" s="126"/>
      <c r="H51" s="125"/>
      <c r="I51" s="126"/>
      <c r="J51" s="124"/>
      <c r="K51" s="126"/>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c r="GI51" s="92"/>
      <c r="GJ51" s="92"/>
      <c r="GK51" s="92"/>
      <c r="GL51" s="92"/>
    </row>
    <row r="52" spans="1:194" s="99" customFormat="1">
      <c r="A52" s="109" t="s">
        <v>209</v>
      </c>
      <c r="B52" s="109"/>
      <c r="C52" s="109"/>
      <c r="D52" s="124"/>
      <c r="E52" s="125"/>
      <c r="F52" s="125"/>
      <c r="G52" s="126"/>
      <c r="H52" s="125"/>
      <c r="I52" s="126"/>
      <c r="J52" s="124"/>
      <c r="K52" s="126"/>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c r="GK52" s="92"/>
      <c r="GL52" s="92"/>
    </row>
    <row r="53" spans="1:194" s="99" customFormat="1">
      <c r="A53" s="109" t="s">
        <v>210</v>
      </c>
      <c r="B53" s="109"/>
      <c r="C53" s="109"/>
      <c r="D53" s="124"/>
      <c r="E53" s="125"/>
      <c r="F53" s="125"/>
      <c r="G53" s="126"/>
      <c r="H53" s="125"/>
      <c r="I53" s="126"/>
      <c r="J53" s="124"/>
      <c r="K53" s="126"/>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row>
    <row r="54" spans="1:194" s="99" customFormat="1">
      <c r="A54" s="109" t="s">
        <v>211</v>
      </c>
      <c r="B54" s="109"/>
      <c r="C54" s="109"/>
      <c r="D54" s="124"/>
      <c r="E54" s="125"/>
      <c r="F54" s="125"/>
      <c r="G54" s="126"/>
      <c r="H54" s="125"/>
      <c r="I54" s="126"/>
      <c r="J54" s="124"/>
      <c r="K54" s="126"/>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c r="GI54" s="92"/>
      <c r="GJ54" s="92"/>
      <c r="GK54" s="92"/>
      <c r="GL54" s="92"/>
    </row>
    <row r="55" spans="1:194" s="99" customFormat="1">
      <c r="A55" s="109" t="s">
        <v>212</v>
      </c>
      <c r="B55" s="109"/>
      <c r="C55" s="109"/>
      <c r="D55" s="124"/>
      <c r="E55" s="125"/>
      <c r="F55" s="125"/>
      <c r="G55" s="126"/>
      <c r="H55" s="125"/>
      <c r="I55" s="126"/>
      <c r="J55" s="124"/>
      <c r="K55" s="126"/>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c r="EO55" s="92"/>
      <c r="EP55" s="92"/>
      <c r="EQ55" s="92"/>
      <c r="ER55" s="92"/>
      <c r="ES55" s="92"/>
      <c r="ET55" s="92"/>
      <c r="EU55" s="92"/>
      <c r="EV55" s="92"/>
      <c r="EW55" s="92"/>
      <c r="EX55" s="92"/>
      <c r="EY55" s="92"/>
      <c r="EZ55" s="92"/>
      <c r="FA55" s="92"/>
      <c r="FB55" s="92"/>
      <c r="FC55" s="92"/>
      <c r="FD55" s="92"/>
      <c r="FE55" s="92"/>
      <c r="FF55" s="92"/>
      <c r="FG55" s="92"/>
      <c r="FH55" s="92"/>
      <c r="FI55" s="92"/>
      <c r="FJ55" s="92"/>
      <c r="FK55" s="92"/>
      <c r="FL55" s="92"/>
      <c r="FM55" s="92"/>
      <c r="FN55" s="92"/>
      <c r="FO55" s="92"/>
      <c r="FP55" s="92"/>
      <c r="FQ55" s="92"/>
      <c r="FR55" s="92"/>
      <c r="FS55" s="92"/>
      <c r="FT55" s="92"/>
      <c r="FU55" s="92"/>
      <c r="FV55" s="92"/>
      <c r="FW55" s="92"/>
      <c r="FX55" s="92"/>
      <c r="FY55" s="92"/>
      <c r="FZ55" s="92"/>
      <c r="GA55" s="92"/>
      <c r="GB55" s="92"/>
      <c r="GC55" s="92"/>
      <c r="GD55" s="92"/>
      <c r="GE55" s="92"/>
      <c r="GF55" s="92"/>
      <c r="GG55" s="92"/>
      <c r="GH55" s="92"/>
      <c r="GI55" s="92"/>
      <c r="GJ55" s="92"/>
      <c r="GK55" s="92"/>
      <c r="GL55" s="92"/>
    </row>
    <row r="56" spans="1:194" s="99" customFormat="1">
      <c r="A56" s="109" t="s">
        <v>213</v>
      </c>
      <c r="B56" s="109"/>
      <c r="C56" s="109"/>
      <c r="D56" s="124"/>
      <c r="E56" s="125"/>
      <c r="F56" s="125"/>
      <c r="G56" s="126"/>
      <c r="H56" s="125"/>
      <c r="I56" s="126"/>
      <c r="J56" s="124"/>
      <c r="K56" s="126"/>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c r="CK56" s="92"/>
      <c r="CL56" s="92"/>
      <c r="CM56" s="92"/>
      <c r="CN56" s="92"/>
      <c r="CO56" s="92"/>
      <c r="CP56" s="92"/>
      <c r="CQ56" s="92"/>
      <c r="CR56" s="92"/>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c r="EN56" s="92"/>
      <c r="EO56" s="92"/>
      <c r="EP56" s="92"/>
      <c r="EQ56" s="92"/>
      <c r="ER56" s="92"/>
      <c r="ES56" s="92"/>
      <c r="ET56" s="92"/>
      <c r="EU56" s="92"/>
      <c r="EV56" s="92"/>
      <c r="EW56" s="92"/>
      <c r="EX56" s="92"/>
      <c r="EY56" s="92"/>
      <c r="EZ56" s="92"/>
      <c r="FA56" s="92"/>
      <c r="FB56" s="92"/>
      <c r="FC56" s="92"/>
      <c r="FD56" s="92"/>
      <c r="FE56" s="92"/>
      <c r="FF56" s="92"/>
      <c r="FG56" s="92"/>
      <c r="FH56" s="92"/>
      <c r="FI56" s="92"/>
      <c r="FJ56" s="92"/>
      <c r="FK56" s="92"/>
      <c r="FL56" s="92"/>
      <c r="FM56" s="92"/>
      <c r="FN56" s="92"/>
      <c r="FO56" s="92"/>
      <c r="FP56" s="92"/>
      <c r="FQ56" s="92"/>
      <c r="FR56" s="92"/>
      <c r="FS56" s="92"/>
      <c r="FT56" s="92"/>
      <c r="FU56" s="92"/>
      <c r="FV56" s="92"/>
      <c r="FW56" s="92"/>
      <c r="FX56" s="92"/>
      <c r="FY56" s="92"/>
      <c r="FZ56" s="92"/>
      <c r="GA56" s="92"/>
      <c r="GB56" s="92"/>
      <c r="GC56" s="92"/>
      <c r="GD56" s="92"/>
      <c r="GE56" s="92"/>
      <c r="GF56" s="92"/>
      <c r="GG56" s="92"/>
      <c r="GH56" s="92"/>
      <c r="GI56" s="92"/>
      <c r="GJ56" s="92"/>
      <c r="GK56" s="92"/>
      <c r="GL56" s="92"/>
    </row>
    <row r="57" spans="1:194" s="99" customFormat="1">
      <c r="A57" s="109" t="s">
        <v>214</v>
      </c>
      <c r="B57" s="109"/>
      <c r="C57" s="109"/>
      <c r="D57" s="124"/>
      <c r="E57" s="125"/>
      <c r="F57" s="125"/>
      <c r="G57" s="126"/>
      <c r="H57" s="125"/>
      <c r="I57" s="126"/>
      <c r="J57" s="124"/>
      <c r="K57" s="126"/>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c r="GI57" s="92"/>
      <c r="GJ57" s="92"/>
      <c r="GK57" s="92"/>
      <c r="GL57" s="92"/>
    </row>
    <row r="58" spans="1:194" s="99" customFormat="1">
      <c r="A58" s="109" t="s">
        <v>215</v>
      </c>
      <c r="B58" s="109"/>
      <c r="C58" s="109"/>
      <c r="D58" s="124"/>
      <c r="E58" s="125"/>
      <c r="F58" s="125"/>
      <c r="G58" s="126"/>
      <c r="H58" s="125"/>
      <c r="I58" s="126"/>
      <c r="J58" s="124"/>
      <c r="K58" s="126"/>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c r="FM58" s="92"/>
      <c r="FN58" s="92"/>
      <c r="FO58" s="92"/>
      <c r="FP58" s="92"/>
      <c r="FQ58" s="92"/>
      <c r="FR58" s="92"/>
      <c r="FS58" s="92"/>
      <c r="FT58" s="92"/>
      <c r="FU58" s="92"/>
      <c r="FV58" s="92"/>
      <c r="FW58" s="92"/>
      <c r="FX58" s="92"/>
      <c r="FY58" s="92"/>
      <c r="FZ58" s="92"/>
      <c r="GA58" s="92"/>
      <c r="GB58" s="92"/>
      <c r="GC58" s="92"/>
      <c r="GD58" s="92"/>
      <c r="GE58" s="92"/>
      <c r="GF58" s="92"/>
      <c r="GG58" s="92"/>
      <c r="GH58" s="92"/>
      <c r="GI58" s="92"/>
      <c r="GJ58" s="92"/>
      <c r="GK58" s="92"/>
      <c r="GL58" s="92"/>
    </row>
    <row r="59" spans="1:194" s="99" customFormat="1">
      <c r="A59" s="109" t="s">
        <v>216</v>
      </c>
      <c r="B59" s="109"/>
      <c r="C59" s="109"/>
      <c r="D59" s="124"/>
      <c r="E59" s="125"/>
      <c r="F59" s="125"/>
      <c r="G59" s="126"/>
      <c r="H59" s="125"/>
      <c r="I59" s="126"/>
      <c r="J59" s="124"/>
      <c r="K59" s="126"/>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c r="EO59" s="92"/>
      <c r="EP59" s="92"/>
      <c r="EQ59" s="92"/>
      <c r="ER59" s="92"/>
      <c r="ES59" s="92"/>
      <c r="ET59" s="92"/>
      <c r="EU59" s="92"/>
      <c r="EV59" s="92"/>
      <c r="EW59" s="92"/>
      <c r="EX59" s="92"/>
      <c r="EY59" s="92"/>
      <c r="EZ59" s="92"/>
      <c r="FA59" s="92"/>
      <c r="FB59" s="92"/>
      <c r="FC59" s="92"/>
      <c r="FD59" s="92"/>
      <c r="FE59" s="92"/>
      <c r="FF59" s="92"/>
      <c r="FG59" s="92"/>
      <c r="FH59" s="92"/>
      <c r="FI59" s="92"/>
      <c r="FJ59" s="92"/>
      <c r="FK59" s="92"/>
      <c r="FL59" s="92"/>
      <c r="FM59" s="92"/>
      <c r="FN59" s="92"/>
      <c r="FO59" s="92"/>
      <c r="FP59" s="92"/>
      <c r="FQ59" s="92"/>
      <c r="FR59" s="92"/>
      <c r="FS59" s="92"/>
      <c r="FT59" s="92"/>
      <c r="FU59" s="92"/>
      <c r="FV59" s="92"/>
      <c r="FW59" s="92"/>
      <c r="FX59" s="92"/>
      <c r="FY59" s="92"/>
      <c r="FZ59" s="92"/>
      <c r="GA59" s="92"/>
      <c r="GB59" s="92"/>
      <c r="GC59" s="92"/>
      <c r="GD59" s="92"/>
      <c r="GE59" s="92"/>
      <c r="GF59" s="92"/>
      <c r="GG59" s="92"/>
      <c r="GH59" s="92"/>
      <c r="GI59" s="92"/>
      <c r="GJ59" s="92"/>
      <c r="GK59" s="92"/>
      <c r="GL59" s="92"/>
    </row>
    <row r="60" spans="1:194" s="99" customFormat="1">
      <c r="A60" s="109" t="s">
        <v>217</v>
      </c>
      <c r="B60" s="109"/>
      <c r="C60" s="109"/>
      <c r="D60" s="124"/>
      <c r="E60" s="125"/>
      <c r="F60" s="125"/>
      <c r="G60" s="126"/>
      <c r="H60" s="125"/>
      <c r="I60" s="126"/>
      <c r="J60" s="124"/>
      <c r="K60" s="126"/>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c r="EO60" s="92"/>
      <c r="EP60" s="92"/>
      <c r="EQ60" s="92"/>
      <c r="ER60" s="92"/>
      <c r="ES60" s="92"/>
      <c r="ET60" s="92"/>
      <c r="EU60" s="92"/>
      <c r="EV60" s="92"/>
      <c r="EW60" s="92"/>
      <c r="EX60" s="92"/>
      <c r="EY60" s="92"/>
      <c r="EZ60" s="92"/>
      <c r="FA60" s="92"/>
      <c r="FB60" s="92"/>
      <c r="FC60" s="92"/>
      <c r="FD60" s="92"/>
      <c r="FE60" s="92"/>
      <c r="FF60" s="92"/>
      <c r="FG60" s="92"/>
      <c r="FH60" s="92"/>
      <c r="FI60" s="92"/>
      <c r="FJ60" s="92"/>
      <c r="FK60" s="92"/>
      <c r="FL60" s="92"/>
      <c r="FM60" s="92"/>
      <c r="FN60" s="92"/>
      <c r="FO60" s="92"/>
      <c r="FP60" s="92"/>
      <c r="FQ60" s="92"/>
      <c r="FR60" s="92"/>
      <c r="FS60" s="92"/>
      <c r="FT60" s="92"/>
      <c r="FU60" s="92"/>
      <c r="FV60" s="92"/>
      <c r="FW60" s="92"/>
      <c r="FX60" s="92"/>
      <c r="FY60" s="92"/>
      <c r="FZ60" s="92"/>
      <c r="GA60" s="92"/>
      <c r="GB60" s="92"/>
      <c r="GC60" s="92"/>
      <c r="GD60" s="92"/>
      <c r="GE60" s="92"/>
      <c r="GF60" s="92"/>
      <c r="GG60" s="92"/>
      <c r="GH60" s="92"/>
      <c r="GI60" s="92"/>
      <c r="GJ60" s="92"/>
      <c r="GK60" s="92"/>
      <c r="GL60" s="92"/>
    </row>
    <row r="61" spans="1:194" s="99" customFormat="1">
      <c r="A61" s="109" t="s">
        <v>218</v>
      </c>
      <c r="B61" s="109"/>
      <c r="C61" s="109"/>
      <c r="D61" s="124"/>
      <c r="E61" s="125"/>
      <c r="F61" s="125"/>
      <c r="G61" s="126"/>
      <c r="H61" s="125"/>
      <c r="I61" s="126"/>
      <c r="J61" s="124"/>
      <c r="K61" s="126"/>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row>
    <row r="62" spans="1:194" s="99" customFormat="1">
      <c r="A62" s="109" t="s">
        <v>219</v>
      </c>
      <c r="B62" s="109"/>
      <c r="C62" s="109"/>
      <c r="D62" s="124"/>
      <c r="E62" s="125"/>
      <c r="F62" s="125"/>
      <c r="G62" s="126"/>
      <c r="H62" s="125"/>
      <c r="I62" s="126"/>
      <c r="J62" s="124"/>
      <c r="K62" s="126"/>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row>
    <row r="63" spans="1:194" s="99" customFormat="1">
      <c r="A63" s="109" t="s">
        <v>220</v>
      </c>
      <c r="B63" s="109"/>
      <c r="C63" s="109"/>
      <c r="D63" s="124"/>
      <c r="E63" s="125"/>
      <c r="F63" s="125"/>
      <c r="G63" s="126"/>
      <c r="H63" s="125"/>
      <c r="I63" s="126"/>
      <c r="J63" s="124"/>
      <c r="K63" s="126"/>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row>
    <row r="64" spans="1:194" s="99" customFormat="1">
      <c r="A64" s="109" t="s">
        <v>221</v>
      </c>
      <c r="B64" s="109"/>
      <c r="C64" s="109"/>
      <c r="D64" s="124"/>
      <c r="E64" s="125"/>
      <c r="F64" s="125"/>
      <c r="G64" s="126"/>
      <c r="H64" s="125"/>
      <c r="I64" s="126"/>
      <c r="J64" s="124"/>
      <c r="K64" s="126"/>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row>
    <row r="65" spans="1:194" s="99" customFormat="1">
      <c r="A65" s="109" t="s">
        <v>222</v>
      </c>
      <c r="B65" s="109"/>
      <c r="C65" s="109"/>
      <c r="D65" s="124"/>
      <c r="E65" s="125"/>
      <c r="F65" s="125"/>
      <c r="G65" s="126"/>
      <c r="H65" s="125"/>
      <c r="I65" s="126"/>
      <c r="J65" s="124"/>
      <c r="K65" s="126"/>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row>
    <row r="66" spans="1:194" s="99" customFormat="1">
      <c r="A66" s="109" t="s">
        <v>223</v>
      </c>
      <c r="B66" s="109"/>
      <c r="C66" s="109"/>
      <c r="D66" s="124"/>
      <c r="E66" s="125"/>
      <c r="F66" s="125"/>
      <c r="G66" s="126"/>
      <c r="H66" s="125"/>
      <c r="I66" s="126"/>
      <c r="J66" s="124"/>
      <c r="K66" s="126"/>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row>
    <row r="67" spans="1:194" s="99" customFormat="1">
      <c r="A67" s="109" t="s">
        <v>224</v>
      </c>
      <c r="B67" s="109"/>
      <c r="C67" s="109"/>
      <c r="D67" s="124"/>
      <c r="E67" s="125"/>
      <c r="F67" s="125"/>
      <c r="G67" s="126"/>
      <c r="H67" s="125"/>
      <c r="I67" s="126"/>
      <c r="J67" s="124"/>
      <c r="K67" s="126"/>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row>
    <row r="68" spans="1:194" s="99" customFormat="1">
      <c r="A68" s="109" t="s">
        <v>225</v>
      </c>
      <c r="B68" s="109"/>
      <c r="C68" s="109"/>
      <c r="D68" s="124"/>
      <c r="E68" s="125"/>
      <c r="F68" s="125"/>
      <c r="G68" s="126"/>
      <c r="H68" s="125"/>
      <c r="I68" s="126"/>
      <c r="J68" s="124"/>
      <c r="K68" s="126"/>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c r="EO68" s="92"/>
      <c r="EP68" s="92"/>
      <c r="EQ68" s="92"/>
      <c r="ER68" s="92"/>
      <c r="ES68" s="92"/>
      <c r="ET68" s="92"/>
      <c r="EU68" s="92"/>
      <c r="EV68" s="92"/>
      <c r="EW68" s="92"/>
      <c r="EX68" s="92"/>
      <c r="EY68" s="92"/>
      <c r="EZ68" s="92"/>
      <c r="FA68" s="92"/>
      <c r="FB68" s="92"/>
      <c r="FC68" s="92"/>
      <c r="FD68" s="92"/>
      <c r="FE68" s="92"/>
      <c r="FF68" s="92"/>
      <c r="FG68" s="92"/>
      <c r="FH68" s="92"/>
      <c r="FI68" s="92"/>
      <c r="FJ68" s="92"/>
      <c r="FK68" s="92"/>
      <c r="FL68" s="92"/>
      <c r="FM68" s="92"/>
      <c r="FN68" s="92"/>
      <c r="FO68" s="92"/>
      <c r="FP68" s="92"/>
      <c r="FQ68" s="92"/>
      <c r="FR68" s="92"/>
      <c r="FS68" s="92"/>
      <c r="FT68" s="92"/>
      <c r="FU68" s="92"/>
      <c r="FV68" s="92"/>
      <c r="FW68" s="92"/>
      <c r="FX68" s="92"/>
      <c r="FY68" s="92"/>
      <c r="FZ68" s="92"/>
      <c r="GA68" s="92"/>
      <c r="GB68" s="92"/>
      <c r="GC68" s="92"/>
      <c r="GD68" s="92"/>
      <c r="GE68" s="92"/>
      <c r="GF68" s="92"/>
      <c r="GG68" s="92"/>
      <c r="GH68" s="92"/>
      <c r="GI68" s="92"/>
      <c r="GJ68" s="92"/>
      <c r="GK68" s="92"/>
      <c r="GL68" s="92"/>
    </row>
    <row r="69" spans="1:194" s="99" customFormat="1">
      <c r="A69" s="109" t="s">
        <v>226</v>
      </c>
      <c r="B69" s="109"/>
      <c r="C69" s="109"/>
      <c r="D69" s="124"/>
      <c r="E69" s="125"/>
      <c r="F69" s="125"/>
      <c r="G69" s="126"/>
      <c r="H69" s="125"/>
      <c r="I69" s="126"/>
      <c r="J69" s="124"/>
      <c r="K69" s="126"/>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2"/>
      <c r="CY69" s="92"/>
      <c r="CZ69" s="92"/>
      <c r="DA69" s="92"/>
      <c r="DB69" s="92"/>
      <c r="DC69" s="92"/>
      <c r="DD69" s="92"/>
      <c r="DE69" s="92"/>
      <c r="DF69" s="92"/>
      <c r="DG69" s="92"/>
      <c r="DH69" s="92"/>
      <c r="DI69" s="92"/>
      <c r="DJ69" s="92"/>
      <c r="DK69" s="92"/>
      <c r="DL69" s="92"/>
      <c r="DM69" s="92"/>
      <c r="DN69" s="92"/>
      <c r="DO69" s="92"/>
      <c r="DP69" s="92"/>
      <c r="DQ69" s="92"/>
      <c r="DR69" s="92"/>
      <c r="DS69" s="92"/>
      <c r="DT69" s="92"/>
      <c r="DU69" s="92"/>
      <c r="DV69" s="92"/>
      <c r="DW69" s="92"/>
      <c r="DX69" s="92"/>
      <c r="DY69" s="92"/>
      <c r="DZ69" s="92"/>
      <c r="EA69" s="92"/>
      <c r="EB69" s="92"/>
      <c r="EC69" s="92"/>
      <c r="ED69" s="92"/>
      <c r="EE69" s="92"/>
      <c r="EF69" s="92"/>
      <c r="EG69" s="92"/>
      <c r="EH69" s="92"/>
      <c r="EI69" s="92"/>
      <c r="EJ69" s="92"/>
      <c r="EK69" s="92"/>
      <c r="EL69" s="92"/>
      <c r="EM69" s="92"/>
      <c r="EN69" s="92"/>
      <c r="EO69" s="92"/>
      <c r="EP69" s="92"/>
      <c r="EQ69" s="92"/>
      <c r="ER69" s="92"/>
      <c r="ES69" s="92"/>
      <c r="ET69" s="92"/>
      <c r="EU69" s="92"/>
      <c r="EV69" s="92"/>
      <c r="EW69" s="92"/>
      <c r="EX69" s="92"/>
      <c r="EY69" s="92"/>
      <c r="EZ69" s="92"/>
      <c r="FA69" s="92"/>
      <c r="FB69" s="92"/>
      <c r="FC69" s="92"/>
      <c r="FD69" s="92"/>
      <c r="FE69" s="92"/>
      <c r="FF69" s="92"/>
      <c r="FG69" s="92"/>
      <c r="FH69" s="92"/>
      <c r="FI69" s="92"/>
      <c r="FJ69" s="92"/>
      <c r="FK69" s="92"/>
      <c r="FL69" s="92"/>
      <c r="FM69" s="92"/>
      <c r="FN69" s="92"/>
      <c r="FO69" s="92"/>
      <c r="FP69" s="92"/>
      <c r="FQ69" s="92"/>
      <c r="FR69" s="92"/>
      <c r="FS69" s="92"/>
      <c r="FT69" s="92"/>
      <c r="FU69" s="92"/>
      <c r="FV69" s="92"/>
      <c r="FW69" s="92"/>
      <c r="FX69" s="92"/>
      <c r="FY69" s="92"/>
      <c r="FZ69" s="92"/>
      <c r="GA69" s="92"/>
      <c r="GB69" s="92"/>
      <c r="GC69" s="92"/>
      <c r="GD69" s="92"/>
      <c r="GE69" s="92"/>
      <c r="GF69" s="92"/>
      <c r="GG69" s="92"/>
      <c r="GH69" s="92"/>
      <c r="GI69" s="92"/>
      <c r="GJ69" s="92"/>
      <c r="GK69" s="92"/>
      <c r="GL69" s="92"/>
    </row>
    <row r="70" spans="1:194" s="99" customFormat="1">
      <c r="A70" s="109" t="s">
        <v>227</v>
      </c>
      <c r="B70" s="109"/>
      <c r="C70" s="109"/>
      <c r="D70" s="124"/>
      <c r="E70" s="125"/>
      <c r="F70" s="125"/>
      <c r="G70" s="126"/>
      <c r="H70" s="125"/>
      <c r="I70" s="126"/>
      <c r="J70" s="124"/>
      <c r="K70" s="126"/>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c r="CR70" s="92"/>
      <c r="CS70" s="92"/>
      <c r="CT70" s="92"/>
      <c r="CU70" s="92"/>
      <c r="CV70" s="92"/>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c r="EO70" s="92"/>
      <c r="EP70" s="92"/>
      <c r="EQ70" s="92"/>
      <c r="ER70" s="92"/>
      <c r="ES70" s="92"/>
      <c r="ET70" s="92"/>
      <c r="EU70" s="92"/>
      <c r="EV70" s="92"/>
      <c r="EW70" s="92"/>
      <c r="EX70" s="92"/>
      <c r="EY70" s="92"/>
      <c r="EZ70" s="92"/>
      <c r="FA70" s="92"/>
      <c r="FB70" s="92"/>
      <c r="FC70" s="92"/>
      <c r="FD70" s="92"/>
      <c r="FE70" s="92"/>
      <c r="FF70" s="92"/>
      <c r="FG70" s="92"/>
      <c r="FH70" s="92"/>
      <c r="FI70" s="92"/>
      <c r="FJ70" s="92"/>
      <c r="FK70" s="92"/>
      <c r="FL70" s="92"/>
      <c r="FM70" s="92"/>
      <c r="FN70" s="92"/>
      <c r="FO70" s="92"/>
      <c r="FP70" s="92"/>
      <c r="FQ70" s="92"/>
      <c r="FR70" s="92"/>
      <c r="FS70" s="92"/>
      <c r="FT70" s="92"/>
      <c r="FU70" s="92"/>
      <c r="FV70" s="92"/>
      <c r="FW70" s="92"/>
      <c r="FX70" s="92"/>
      <c r="FY70" s="92"/>
      <c r="FZ70" s="92"/>
      <c r="GA70" s="92"/>
      <c r="GB70" s="92"/>
      <c r="GC70" s="92"/>
      <c r="GD70" s="92"/>
      <c r="GE70" s="92"/>
      <c r="GF70" s="92"/>
      <c r="GG70" s="92"/>
      <c r="GH70" s="92"/>
      <c r="GI70" s="92"/>
      <c r="GJ70" s="92"/>
      <c r="GK70" s="92"/>
      <c r="GL70" s="92"/>
    </row>
    <row r="71" spans="1:194" s="99" customFormat="1">
      <c r="A71" s="109" t="s">
        <v>228</v>
      </c>
      <c r="B71" s="109"/>
      <c r="C71" s="109"/>
      <c r="D71" s="124"/>
      <c r="E71" s="125"/>
      <c r="F71" s="125"/>
      <c r="G71" s="126"/>
      <c r="H71" s="125"/>
      <c r="I71" s="126"/>
      <c r="J71" s="124"/>
      <c r="K71" s="126"/>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92"/>
      <c r="CT71" s="92"/>
      <c r="CU71" s="92"/>
      <c r="CV71" s="92"/>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c r="EO71" s="92"/>
      <c r="EP71" s="92"/>
      <c r="EQ71" s="92"/>
      <c r="ER71" s="92"/>
      <c r="ES71" s="92"/>
      <c r="ET71" s="92"/>
      <c r="EU71" s="92"/>
      <c r="EV71" s="92"/>
      <c r="EW71" s="92"/>
      <c r="EX71" s="92"/>
      <c r="EY71" s="92"/>
      <c r="EZ71" s="92"/>
      <c r="FA71" s="92"/>
      <c r="FB71" s="92"/>
      <c r="FC71" s="92"/>
      <c r="FD71" s="92"/>
      <c r="FE71" s="92"/>
      <c r="FF71" s="92"/>
      <c r="FG71" s="92"/>
      <c r="FH71" s="92"/>
      <c r="FI71" s="92"/>
      <c r="FJ71" s="92"/>
      <c r="FK71" s="92"/>
      <c r="FL71" s="92"/>
      <c r="FM71" s="92"/>
      <c r="FN71" s="92"/>
      <c r="FO71" s="92"/>
      <c r="FP71" s="92"/>
      <c r="FQ71" s="92"/>
      <c r="FR71" s="92"/>
      <c r="FS71" s="92"/>
      <c r="FT71" s="92"/>
      <c r="FU71" s="92"/>
      <c r="FV71" s="92"/>
      <c r="FW71" s="92"/>
      <c r="FX71" s="92"/>
      <c r="FY71" s="92"/>
      <c r="FZ71" s="92"/>
      <c r="GA71" s="92"/>
      <c r="GB71" s="92"/>
      <c r="GC71" s="92"/>
      <c r="GD71" s="92"/>
      <c r="GE71" s="92"/>
      <c r="GF71" s="92"/>
      <c r="GG71" s="92"/>
      <c r="GH71" s="92"/>
      <c r="GI71" s="92"/>
      <c r="GJ71" s="92"/>
      <c r="GK71" s="92"/>
      <c r="GL71" s="92"/>
    </row>
    <row r="72" spans="1:194" s="99" customFormat="1">
      <c r="A72" s="109" t="s">
        <v>229</v>
      </c>
      <c r="B72" s="109"/>
      <c r="C72" s="109"/>
      <c r="D72" s="124"/>
      <c r="E72" s="125"/>
      <c r="F72" s="125"/>
      <c r="G72" s="126"/>
      <c r="H72" s="125"/>
      <c r="I72" s="126"/>
      <c r="J72" s="124"/>
      <c r="K72" s="126"/>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c r="CK72" s="92"/>
      <c r="CL72" s="92"/>
      <c r="CM72" s="92"/>
      <c r="CN72" s="92"/>
      <c r="CO72" s="92"/>
      <c r="CP72" s="92"/>
      <c r="CQ72" s="92"/>
      <c r="CR72" s="92"/>
      <c r="CS72" s="92"/>
      <c r="CT72" s="92"/>
      <c r="CU72" s="92"/>
      <c r="CV72" s="92"/>
      <c r="CW72" s="92"/>
      <c r="CX72" s="92"/>
      <c r="CY72" s="92"/>
      <c r="CZ72" s="92"/>
      <c r="DA72" s="92"/>
      <c r="DB72" s="92"/>
      <c r="DC72" s="92"/>
      <c r="DD72" s="92"/>
      <c r="DE72" s="92"/>
      <c r="DF72" s="92"/>
      <c r="DG72" s="92"/>
      <c r="DH72" s="92"/>
      <c r="DI72" s="92"/>
      <c r="DJ72" s="92"/>
      <c r="DK72" s="92"/>
      <c r="DL72" s="92"/>
      <c r="DM72" s="92"/>
      <c r="DN72" s="92"/>
      <c r="DO72" s="92"/>
      <c r="DP72" s="92"/>
      <c r="DQ72" s="92"/>
      <c r="DR72" s="92"/>
      <c r="DS72" s="92"/>
      <c r="DT72" s="92"/>
      <c r="DU72" s="92"/>
      <c r="DV72" s="92"/>
      <c r="DW72" s="92"/>
      <c r="DX72" s="92"/>
      <c r="DY72" s="92"/>
      <c r="DZ72" s="92"/>
      <c r="EA72" s="92"/>
      <c r="EB72" s="92"/>
      <c r="EC72" s="92"/>
      <c r="ED72" s="92"/>
      <c r="EE72" s="92"/>
      <c r="EF72" s="92"/>
      <c r="EG72" s="92"/>
      <c r="EH72" s="92"/>
      <c r="EI72" s="92"/>
      <c r="EJ72" s="92"/>
      <c r="EK72" s="92"/>
      <c r="EL72" s="92"/>
      <c r="EM72" s="92"/>
      <c r="EN72" s="92"/>
      <c r="EO72" s="92"/>
      <c r="EP72" s="92"/>
      <c r="EQ72" s="92"/>
      <c r="ER72" s="92"/>
      <c r="ES72" s="92"/>
      <c r="ET72" s="92"/>
      <c r="EU72" s="92"/>
      <c r="EV72" s="92"/>
      <c r="EW72" s="92"/>
      <c r="EX72" s="92"/>
      <c r="EY72" s="92"/>
      <c r="EZ72" s="92"/>
      <c r="FA72" s="92"/>
      <c r="FB72" s="92"/>
      <c r="FC72" s="92"/>
      <c r="FD72" s="92"/>
      <c r="FE72" s="92"/>
      <c r="FF72" s="92"/>
      <c r="FG72" s="92"/>
      <c r="FH72" s="92"/>
      <c r="FI72" s="92"/>
      <c r="FJ72" s="92"/>
      <c r="FK72" s="92"/>
      <c r="FL72" s="92"/>
      <c r="FM72" s="92"/>
      <c r="FN72" s="92"/>
      <c r="FO72" s="92"/>
      <c r="FP72" s="92"/>
      <c r="FQ72" s="92"/>
      <c r="FR72" s="92"/>
      <c r="FS72" s="92"/>
      <c r="FT72" s="92"/>
      <c r="FU72" s="92"/>
      <c r="FV72" s="92"/>
      <c r="FW72" s="92"/>
      <c r="FX72" s="92"/>
      <c r="FY72" s="92"/>
      <c r="FZ72" s="92"/>
      <c r="GA72" s="92"/>
      <c r="GB72" s="92"/>
      <c r="GC72" s="92"/>
      <c r="GD72" s="92"/>
      <c r="GE72" s="92"/>
      <c r="GF72" s="92"/>
      <c r="GG72" s="92"/>
      <c r="GH72" s="92"/>
      <c r="GI72" s="92"/>
      <c r="GJ72" s="92"/>
      <c r="GK72" s="92"/>
      <c r="GL72" s="92"/>
    </row>
    <row r="73" spans="1:194" s="99" customFormat="1">
      <c r="A73" s="109" t="s">
        <v>230</v>
      </c>
      <c r="B73" s="109"/>
      <c r="C73" s="109"/>
      <c r="D73" s="124"/>
      <c r="E73" s="125"/>
      <c r="F73" s="125"/>
      <c r="G73" s="126"/>
      <c r="H73" s="125"/>
      <c r="I73" s="126"/>
      <c r="J73" s="124"/>
      <c r="K73" s="126"/>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92"/>
      <c r="FG73" s="92"/>
      <c r="FH73" s="92"/>
      <c r="FI73" s="92"/>
      <c r="FJ73" s="92"/>
      <c r="FK73" s="92"/>
      <c r="FL73" s="92"/>
      <c r="FM73" s="92"/>
      <c r="FN73" s="92"/>
      <c r="FO73" s="92"/>
      <c r="FP73" s="92"/>
      <c r="FQ73" s="92"/>
      <c r="FR73" s="92"/>
      <c r="FS73" s="92"/>
      <c r="FT73" s="92"/>
      <c r="FU73" s="92"/>
      <c r="FV73" s="92"/>
      <c r="FW73" s="92"/>
      <c r="FX73" s="92"/>
      <c r="FY73" s="92"/>
      <c r="FZ73" s="92"/>
      <c r="GA73" s="92"/>
      <c r="GB73" s="92"/>
      <c r="GC73" s="92"/>
      <c r="GD73" s="92"/>
      <c r="GE73" s="92"/>
      <c r="GF73" s="92"/>
      <c r="GG73" s="92"/>
      <c r="GH73" s="92"/>
      <c r="GI73" s="92"/>
      <c r="GJ73" s="92"/>
      <c r="GK73" s="92"/>
      <c r="GL73" s="92"/>
    </row>
    <row r="74" spans="1:194" s="99" customFormat="1">
      <c r="A74" s="109" t="s">
        <v>231</v>
      </c>
      <c r="B74" s="109"/>
      <c r="C74" s="109"/>
      <c r="D74" s="124"/>
      <c r="E74" s="125"/>
      <c r="F74" s="125"/>
      <c r="G74" s="126"/>
      <c r="H74" s="125"/>
      <c r="I74" s="126"/>
      <c r="J74" s="124"/>
      <c r="K74" s="126"/>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2"/>
      <c r="EU74" s="92"/>
      <c r="EV74" s="92"/>
      <c r="EW74" s="92"/>
      <c r="EX74" s="92"/>
      <c r="EY74" s="92"/>
      <c r="EZ74" s="92"/>
      <c r="FA74" s="92"/>
      <c r="FB74" s="92"/>
      <c r="FC74" s="92"/>
      <c r="FD74" s="92"/>
      <c r="FE74" s="92"/>
      <c r="FF74" s="92"/>
      <c r="FG74" s="92"/>
      <c r="FH74" s="92"/>
      <c r="FI74" s="92"/>
      <c r="FJ74" s="92"/>
      <c r="FK74" s="92"/>
      <c r="FL74" s="92"/>
      <c r="FM74" s="92"/>
      <c r="FN74" s="92"/>
      <c r="FO74" s="92"/>
      <c r="FP74" s="92"/>
      <c r="FQ74" s="92"/>
      <c r="FR74" s="92"/>
      <c r="FS74" s="92"/>
      <c r="FT74" s="92"/>
      <c r="FU74" s="92"/>
      <c r="FV74" s="92"/>
      <c r="FW74" s="92"/>
      <c r="FX74" s="92"/>
      <c r="FY74" s="92"/>
      <c r="FZ74" s="92"/>
      <c r="GA74" s="92"/>
      <c r="GB74" s="92"/>
      <c r="GC74" s="92"/>
      <c r="GD74" s="92"/>
      <c r="GE74" s="92"/>
      <c r="GF74" s="92"/>
      <c r="GG74" s="92"/>
      <c r="GH74" s="92"/>
      <c r="GI74" s="92"/>
      <c r="GJ74" s="92"/>
      <c r="GK74" s="92"/>
      <c r="GL74" s="92"/>
    </row>
    <row r="75" spans="1:194" s="99" customFormat="1">
      <c r="A75" s="109" t="s">
        <v>232</v>
      </c>
      <c r="B75" s="109"/>
      <c r="C75" s="109"/>
      <c r="D75" s="124"/>
      <c r="E75" s="125"/>
      <c r="F75" s="125"/>
      <c r="G75" s="126"/>
      <c r="H75" s="125"/>
      <c r="I75" s="126"/>
      <c r="J75" s="124"/>
      <c r="K75" s="126"/>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c r="FB75" s="92"/>
      <c r="FC75" s="92"/>
      <c r="FD75" s="92"/>
      <c r="FE75" s="92"/>
      <c r="FF75" s="92"/>
      <c r="FG75" s="92"/>
      <c r="FH75" s="92"/>
      <c r="FI75" s="92"/>
      <c r="FJ75" s="92"/>
      <c r="FK75" s="92"/>
      <c r="FL75" s="92"/>
      <c r="FM75" s="92"/>
      <c r="FN75" s="92"/>
      <c r="FO75" s="92"/>
      <c r="FP75" s="92"/>
      <c r="FQ75" s="92"/>
      <c r="FR75" s="92"/>
      <c r="FS75" s="92"/>
      <c r="FT75" s="92"/>
      <c r="FU75" s="92"/>
      <c r="FV75" s="92"/>
      <c r="FW75" s="92"/>
      <c r="FX75" s="92"/>
      <c r="FY75" s="92"/>
      <c r="FZ75" s="92"/>
      <c r="GA75" s="92"/>
      <c r="GB75" s="92"/>
      <c r="GC75" s="92"/>
      <c r="GD75" s="92"/>
      <c r="GE75" s="92"/>
      <c r="GF75" s="92"/>
      <c r="GG75" s="92"/>
      <c r="GH75" s="92"/>
      <c r="GI75" s="92"/>
      <c r="GJ75" s="92"/>
      <c r="GK75" s="92"/>
      <c r="GL75" s="92"/>
    </row>
    <row r="76" spans="1:194" s="99" customFormat="1">
      <c r="A76" s="109" t="s">
        <v>233</v>
      </c>
      <c r="B76" s="109"/>
      <c r="C76" s="109"/>
      <c r="D76" s="124"/>
      <c r="E76" s="125"/>
      <c r="F76" s="125"/>
      <c r="G76" s="126"/>
      <c r="H76" s="125"/>
      <c r="I76" s="126"/>
      <c r="J76" s="124"/>
      <c r="K76" s="126"/>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92"/>
      <c r="CT76" s="92"/>
      <c r="CU76" s="92"/>
      <c r="CV76" s="92"/>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2"/>
      <c r="DZ76" s="92"/>
      <c r="EA76" s="92"/>
      <c r="EB76" s="92"/>
      <c r="EC76" s="92"/>
      <c r="ED76" s="92"/>
      <c r="EE76" s="92"/>
      <c r="EF76" s="92"/>
      <c r="EG76" s="92"/>
      <c r="EH76" s="92"/>
      <c r="EI76" s="92"/>
      <c r="EJ76" s="92"/>
      <c r="EK76" s="92"/>
      <c r="EL76" s="92"/>
      <c r="EM76" s="92"/>
      <c r="EN76" s="92"/>
      <c r="EO76" s="92"/>
      <c r="EP76" s="92"/>
      <c r="EQ76" s="92"/>
      <c r="ER76" s="92"/>
      <c r="ES76" s="92"/>
      <c r="ET76" s="92"/>
      <c r="EU76" s="92"/>
      <c r="EV76" s="92"/>
      <c r="EW76" s="92"/>
      <c r="EX76" s="92"/>
      <c r="EY76" s="92"/>
      <c r="EZ76" s="92"/>
      <c r="FA76" s="92"/>
      <c r="FB76" s="92"/>
      <c r="FC76" s="92"/>
      <c r="FD76" s="92"/>
      <c r="FE76" s="92"/>
      <c r="FF76" s="92"/>
      <c r="FG76" s="92"/>
      <c r="FH76" s="92"/>
      <c r="FI76" s="92"/>
      <c r="FJ76" s="92"/>
      <c r="FK76" s="92"/>
      <c r="FL76" s="92"/>
      <c r="FM76" s="92"/>
      <c r="FN76" s="92"/>
      <c r="FO76" s="92"/>
      <c r="FP76" s="92"/>
      <c r="FQ76" s="92"/>
      <c r="FR76" s="92"/>
      <c r="FS76" s="92"/>
      <c r="FT76" s="92"/>
      <c r="FU76" s="92"/>
      <c r="FV76" s="92"/>
      <c r="FW76" s="92"/>
      <c r="FX76" s="92"/>
      <c r="FY76" s="92"/>
      <c r="FZ76" s="92"/>
      <c r="GA76" s="92"/>
      <c r="GB76" s="92"/>
      <c r="GC76" s="92"/>
      <c r="GD76" s="92"/>
      <c r="GE76" s="92"/>
      <c r="GF76" s="92"/>
      <c r="GG76" s="92"/>
      <c r="GH76" s="92"/>
      <c r="GI76" s="92"/>
      <c r="GJ76" s="92"/>
      <c r="GK76" s="92"/>
      <c r="GL76" s="92"/>
    </row>
    <row r="77" spans="1:194" s="99" customFormat="1">
      <c r="A77" s="109" t="s">
        <v>234</v>
      </c>
      <c r="B77" s="109"/>
      <c r="C77" s="109"/>
      <c r="D77" s="124"/>
      <c r="E77" s="125"/>
      <c r="F77" s="125"/>
      <c r="G77" s="126"/>
      <c r="H77" s="125"/>
      <c r="I77" s="126"/>
      <c r="J77" s="124"/>
      <c r="K77" s="126"/>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c r="CK77" s="92"/>
      <c r="CL77" s="92"/>
      <c r="CM77" s="92"/>
      <c r="CN77" s="92"/>
      <c r="CO77" s="92"/>
      <c r="CP77" s="92"/>
      <c r="CQ77" s="92"/>
      <c r="CR77" s="92"/>
      <c r="CS77" s="92"/>
      <c r="CT77" s="92"/>
      <c r="CU77" s="92"/>
      <c r="CV77" s="92"/>
      <c r="CW77" s="92"/>
      <c r="CX77" s="92"/>
      <c r="CY77" s="92"/>
      <c r="CZ77" s="92"/>
      <c r="DA77" s="92"/>
      <c r="DB77" s="92"/>
      <c r="DC77" s="92"/>
      <c r="DD77" s="92"/>
      <c r="DE77" s="92"/>
      <c r="DF77" s="92"/>
      <c r="DG77" s="92"/>
      <c r="DH77" s="92"/>
      <c r="DI77" s="92"/>
      <c r="DJ77" s="92"/>
      <c r="DK77" s="92"/>
      <c r="DL77" s="92"/>
      <c r="DM77" s="92"/>
      <c r="DN77" s="92"/>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c r="EO77" s="92"/>
      <c r="EP77" s="92"/>
      <c r="EQ77" s="92"/>
      <c r="ER77" s="92"/>
      <c r="ES77" s="92"/>
      <c r="ET77" s="92"/>
      <c r="EU77" s="92"/>
      <c r="EV77" s="92"/>
      <c r="EW77" s="92"/>
      <c r="EX77" s="92"/>
      <c r="EY77" s="92"/>
      <c r="EZ77" s="92"/>
      <c r="FA77" s="92"/>
      <c r="FB77" s="92"/>
      <c r="FC77" s="92"/>
      <c r="FD77" s="92"/>
      <c r="FE77" s="92"/>
      <c r="FF77" s="92"/>
      <c r="FG77" s="92"/>
      <c r="FH77" s="92"/>
      <c r="FI77" s="92"/>
      <c r="FJ77" s="92"/>
      <c r="FK77" s="92"/>
      <c r="FL77" s="92"/>
      <c r="FM77" s="92"/>
      <c r="FN77" s="92"/>
      <c r="FO77" s="92"/>
      <c r="FP77" s="92"/>
      <c r="FQ77" s="92"/>
      <c r="FR77" s="92"/>
      <c r="FS77" s="92"/>
      <c r="FT77" s="92"/>
      <c r="FU77" s="92"/>
      <c r="FV77" s="92"/>
      <c r="FW77" s="92"/>
      <c r="FX77" s="92"/>
      <c r="FY77" s="92"/>
      <c r="FZ77" s="92"/>
      <c r="GA77" s="92"/>
      <c r="GB77" s="92"/>
      <c r="GC77" s="92"/>
      <c r="GD77" s="92"/>
      <c r="GE77" s="92"/>
      <c r="GF77" s="92"/>
      <c r="GG77" s="92"/>
      <c r="GH77" s="92"/>
      <c r="GI77" s="92"/>
      <c r="GJ77" s="92"/>
      <c r="GK77" s="92"/>
      <c r="GL77" s="92"/>
    </row>
    <row r="78" spans="1:194" s="99" customFormat="1">
      <c r="A78" s="109" t="s">
        <v>235</v>
      </c>
      <c r="B78" s="109"/>
      <c r="C78" s="109"/>
      <c r="D78" s="124"/>
      <c r="E78" s="125"/>
      <c r="F78" s="125"/>
      <c r="G78" s="126"/>
      <c r="H78" s="125"/>
      <c r="I78" s="126"/>
      <c r="J78" s="124"/>
      <c r="K78" s="126"/>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c r="CK78" s="92"/>
      <c r="CL78" s="92"/>
      <c r="CM78" s="92"/>
      <c r="CN78" s="92"/>
      <c r="CO78" s="92"/>
      <c r="CP78" s="92"/>
      <c r="CQ78" s="92"/>
      <c r="CR78" s="92"/>
      <c r="CS78" s="92"/>
      <c r="CT78" s="92"/>
      <c r="CU78" s="92"/>
      <c r="CV78" s="92"/>
      <c r="CW78" s="92"/>
      <c r="CX78" s="92"/>
      <c r="CY78" s="92"/>
      <c r="CZ78" s="92"/>
      <c r="DA78" s="92"/>
      <c r="DB78" s="92"/>
      <c r="DC78" s="92"/>
      <c r="DD78" s="92"/>
      <c r="DE78" s="92"/>
      <c r="DF78" s="92"/>
      <c r="DG78" s="92"/>
      <c r="DH78" s="92"/>
      <c r="DI78" s="92"/>
      <c r="DJ78" s="92"/>
      <c r="DK78" s="92"/>
      <c r="DL78" s="92"/>
      <c r="DM78" s="92"/>
      <c r="DN78" s="92"/>
      <c r="DO78" s="92"/>
      <c r="DP78" s="92"/>
      <c r="DQ78" s="92"/>
      <c r="DR78" s="92"/>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c r="FA78" s="92"/>
      <c r="FB78" s="92"/>
      <c r="FC78" s="92"/>
      <c r="FD78" s="92"/>
      <c r="FE78" s="92"/>
      <c r="FF78" s="92"/>
      <c r="FG78" s="92"/>
      <c r="FH78" s="92"/>
      <c r="FI78" s="92"/>
      <c r="FJ78" s="92"/>
      <c r="FK78" s="92"/>
      <c r="FL78" s="92"/>
      <c r="FM78" s="92"/>
      <c r="FN78" s="92"/>
      <c r="FO78" s="92"/>
      <c r="FP78" s="92"/>
      <c r="FQ78" s="92"/>
      <c r="FR78" s="92"/>
      <c r="FS78" s="92"/>
      <c r="FT78" s="92"/>
      <c r="FU78" s="92"/>
      <c r="FV78" s="92"/>
      <c r="FW78" s="92"/>
      <c r="FX78" s="92"/>
      <c r="FY78" s="92"/>
      <c r="FZ78" s="92"/>
      <c r="GA78" s="92"/>
      <c r="GB78" s="92"/>
      <c r="GC78" s="92"/>
      <c r="GD78" s="92"/>
      <c r="GE78" s="92"/>
      <c r="GF78" s="92"/>
      <c r="GG78" s="92"/>
      <c r="GH78" s="92"/>
      <c r="GI78" s="92"/>
      <c r="GJ78" s="92"/>
      <c r="GK78" s="92"/>
      <c r="GL78" s="92"/>
    </row>
    <row r="79" spans="1:194" s="99" customFormat="1">
      <c r="A79" s="109" t="s">
        <v>236</v>
      </c>
      <c r="B79" s="109"/>
      <c r="C79" s="109"/>
      <c r="D79" s="124"/>
      <c r="E79" s="125"/>
      <c r="F79" s="125"/>
      <c r="G79" s="126"/>
      <c r="H79" s="125"/>
      <c r="I79" s="126"/>
      <c r="J79" s="124"/>
      <c r="K79" s="126"/>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c r="FB79" s="92"/>
      <c r="FC79" s="92"/>
      <c r="FD79" s="92"/>
      <c r="FE79" s="92"/>
      <c r="FF79" s="92"/>
      <c r="FG79" s="92"/>
      <c r="FH79" s="92"/>
      <c r="FI79" s="92"/>
      <c r="FJ79" s="92"/>
      <c r="FK79" s="92"/>
      <c r="FL79" s="92"/>
      <c r="FM79" s="92"/>
      <c r="FN79" s="92"/>
      <c r="FO79" s="92"/>
      <c r="FP79" s="92"/>
      <c r="FQ79" s="92"/>
      <c r="FR79" s="92"/>
      <c r="FS79" s="92"/>
      <c r="FT79" s="92"/>
      <c r="FU79" s="92"/>
      <c r="FV79" s="92"/>
      <c r="FW79" s="92"/>
      <c r="FX79" s="92"/>
      <c r="FY79" s="92"/>
      <c r="FZ79" s="92"/>
      <c r="GA79" s="92"/>
      <c r="GB79" s="92"/>
      <c r="GC79" s="92"/>
      <c r="GD79" s="92"/>
      <c r="GE79" s="92"/>
      <c r="GF79" s="92"/>
      <c r="GG79" s="92"/>
      <c r="GH79" s="92"/>
      <c r="GI79" s="92"/>
      <c r="GJ79" s="92"/>
      <c r="GK79" s="92"/>
      <c r="GL79" s="92"/>
    </row>
    <row r="80" spans="1:194" s="99" customFormat="1">
      <c r="A80" s="109" t="s">
        <v>237</v>
      </c>
      <c r="B80" s="109"/>
      <c r="C80" s="109"/>
      <c r="D80" s="124"/>
      <c r="E80" s="125"/>
      <c r="F80" s="125"/>
      <c r="G80" s="126"/>
      <c r="H80" s="125"/>
      <c r="I80" s="126"/>
      <c r="J80" s="124"/>
      <c r="K80" s="126"/>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2"/>
      <c r="CS80" s="92"/>
      <c r="CT80" s="92"/>
      <c r="CU80" s="92"/>
      <c r="CV80" s="92"/>
      <c r="CW80" s="92"/>
      <c r="CX80" s="92"/>
      <c r="CY80" s="92"/>
      <c r="CZ80" s="92"/>
      <c r="DA80" s="92"/>
      <c r="DB80" s="92"/>
      <c r="DC80" s="92"/>
      <c r="DD80" s="92"/>
      <c r="DE80" s="92"/>
      <c r="DF80" s="92"/>
      <c r="DG80" s="92"/>
      <c r="DH80" s="92"/>
      <c r="DI80" s="92"/>
      <c r="DJ80" s="92"/>
      <c r="DK80" s="92"/>
      <c r="DL80" s="92"/>
      <c r="DM80" s="92"/>
      <c r="DN80" s="92"/>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c r="FA80" s="92"/>
      <c r="FB80" s="92"/>
      <c r="FC80" s="92"/>
      <c r="FD80" s="92"/>
      <c r="FE80" s="92"/>
      <c r="FF80" s="92"/>
      <c r="FG80" s="92"/>
      <c r="FH80" s="92"/>
      <c r="FI80" s="92"/>
      <c r="FJ80" s="92"/>
      <c r="FK80" s="92"/>
      <c r="FL80" s="92"/>
      <c r="FM80" s="92"/>
      <c r="FN80" s="92"/>
      <c r="FO80" s="92"/>
      <c r="FP80" s="92"/>
      <c r="FQ80" s="92"/>
      <c r="FR80" s="92"/>
      <c r="FS80" s="92"/>
      <c r="FT80" s="92"/>
      <c r="FU80" s="92"/>
      <c r="FV80" s="92"/>
      <c r="FW80" s="92"/>
      <c r="FX80" s="92"/>
      <c r="FY80" s="92"/>
      <c r="FZ80" s="92"/>
      <c r="GA80" s="92"/>
      <c r="GB80" s="92"/>
      <c r="GC80" s="92"/>
      <c r="GD80" s="92"/>
      <c r="GE80" s="92"/>
      <c r="GF80" s="92"/>
      <c r="GG80" s="92"/>
      <c r="GH80" s="92"/>
      <c r="GI80" s="92"/>
      <c r="GJ80" s="92"/>
      <c r="GK80" s="92"/>
      <c r="GL80" s="92"/>
    </row>
    <row r="81" spans="1:194" s="99" customFormat="1">
      <c r="A81" s="109" t="s">
        <v>238</v>
      </c>
      <c r="B81" s="109"/>
      <c r="C81" s="109"/>
      <c r="D81" s="124"/>
      <c r="E81" s="125"/>
      <c r="F81" s="125"/>
      <c r="G81" s="126"/>
      <c r="H81" s="125"/>
      <c r="I81" s="126"/>
      <c r="J81" s="124"/>
      <c r="K81" s="126"/>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c r="CK81" s="92"/>
      <c r="CL81" s="92"/>
      <c r="CM81" s="92"/>
      <c r="CN81" s="92"/>
      <c r="CO81" s="92"/>
      <c r="CP81" s="92"/>
      <c r="CQ81" s="92"/>
      <c r="CR81" s="92"/>
      <c r="CS81" s="92"/>
      <c r="CT81" s="92"/>
      <c r="CU81" s="92"/>
      <c r="CV81" s="92"/>
      <c r="CW81" s="92"/>
      <c r="CX81" s="92"/>
      <c r="CY81" s="92"/>
      <c r="CZ81" s="92"/>
      <c r="DA81" s="92"/>
      <c r="DB81" s="92"/>
      <c r="DC81" s="92"/>
      <c r="DD81" s="92"/>
      <c r="DE81" s="92"/>
      <c r="DF81" s="92"/>
      <c r="DG81" s="92"/>
      <c r="DH81" s="92"/>
      <c r="DI81" s="92"/>
      <c r="DJ81" s="92"/>
      <c r="DK81" s="92"/>
      <c r="DL81" s="92"/>
      <c r="DM81" s="92"/>
      <c r="DN81" s="92"/>
      <c r="DO81" s="92"/>
      <c r="DP81" s="92"/>
      <c r="DQ81" s="92"/>
      <c r="DR81" s="92"/>
      <c r="DS81" s="92"/>
      <c r="DT81" s="92"/>
      <c r="DU81" s="92"/>
      <c r="DV81" s="92"/>
      <c r="DW81" s="92"/>
      <c r="DX81" s="92"/>
      <c r="DY81" s="92"/>
      <c r="DZ81" s="92"/>
      <c r="EA81" s="92"/>
      <c r="EB81" s="92"/>
      <c r="EC81" s="92"/>
      <c r="ED81" s="92"/>
      <c r="EE81" s="92"/>
      <c r="EF81" s="92"/>
      <c r="EG81" s="92"/>
      <c r="EH81" s="92"/>
      <c r="EI81" s="92"/>
      <c r="EJ81" s="92"/>
      <c r="EK81" s="92"/>
      <c r="EL81" s="92"/>
      <c r="EM81" s="92"/>
      <c r="EN81" s="92"/>
      <c r="EO81" s="92"/>
      <c r="EP81" s="92"/>
      <c r="EQ81" s="92"/>
      <c r="ER81" s="92"/>
      <c r="ES81" s="92"/>
      <c r="ET81" s="92"/>
      <c r="EU81" s="92"/>
      <c r="EV81" s="92"/>
      <c r="EW81" s="92"/>
      <c r="EX81" s="92"/>
      <c r="EY81" s="92"/>
      <c r="EZ81" s="92"/>
      <c r="FA81" s="92"/>
      <c r="FB81" s="92"/>
      <c r="FC81" s="92"/>
      <c r="FD81" s="92"/>
      <c r="FE81" s="92"/>
      <c r="FF81" s="92"/>
      <c r="FG81" s="92"/>
      <c r="FH81" s="92"/>
      <c r="FI81" s="92"/>
      <c r="FJ81" s="92"/>
      <c r="FK81" s="92"/>
      <c r="FL81" s="92"/>
      <c r="FM81" s="92"/>
      <c r="FN81" s="92"/>
      <c r="FO81" s="92"/>
      <c r="FP81" s="92"/>
      <c r="FQ81" s="92"/>
      <c r="FR81" s="92"/>
      <c r="FS81" s="92"/>
      <c r="FT81" s="92"/>
      <c r="FU81" s="92"/>
      <c r="FV81" s="92"/>
      <c r="FW81" s="92"/>
      <c r="FX81" s="92"/>
      <c r="FY81" s="92"/>
      <c r="FZ81" s="92"/>
      <c r="GA81" s="92"/>
      <c r="GB81" s="92"/>
      <c r="GC81" s="92"/>
      <c r="GD81" s="92"/>
      <c r="GE81" s="92"/>
      <c r="GF81" s="92"/>
      <c r="GG81" s="92"/>
      <c r="GH81" s="92"/>
      <c r="GI81" s="92"/>
      <c r="GJ81" s="92"/>
      <c r="GK81" s="92"/>
      <c r="GL81" s="92"/>
    </row>
    <row r="82" spans="1:194" s="99" customFormat="1">
      <c r="A82" s="109" t="s">
        <v>239</v>
      </c>
      <c r="B82" s="109"/>
      <c r="C82" s="109"/>
      <c r="D82" s="124"/>
      <c r="E82" s="125"/>
      <c r="F82" s="125"/>
      <c r="G82" s="126"/>
      <c r="H82" s="125"/>
      <c r="I82" s="126"/>
      <c r="J82" s="124"/>
      <c r="K82" s="126"/>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c r="EW82" s="92"/>
      <c r="EX82" s="92"/>
      <c r="EY82" s="92"/>
      <c r="EZ82" s="92"/>
      <c r="FA82" s="92"/>
      <c r="FB82" s="92"/>
      <c r="FC82" s="92"/>
      <c r="FD82" s="92"/>
      <c r="FE82" s="92"/>
      <c r="FF82" s="92"/>
      <c r="FG82" s="92"/>
      <c r="FH82" s="92"/>
      <c r="FI82" s="92"/>
      <c r="FJ82" s="92"/>
      <c r="FK82" s="92"/>
      <c r="FL82" s="92"/>
      <c r="FM82" s="92"/>
      <c r="FN82" s="92"/>
      <c r="FO82" s="92"/>
      <c r="FP82" s="92"/>
      <c r="FQ82" s="92"/>
      <c r="FR82" s="92"/>
      <c r="FS82" s="92"/>
      <c r="FT82" s="92"/>
      <c r="FU82" s="92"/>
      <c r="FV82" s="92"/>
      <c r="FW82" s="92"/>
      <c r="FX82" s="92"/>
      <c r="FY82" s="92"/>
      <c r="FZ82" s="92"/>
      <c r="GA82" s="92"/>
      <c r="GB82" s="92"/>
      <c r="GC82" s="92"/>
      <c r="GD82" s="92"/>
      <c r="GE82" s="92"/>
      <c r="GF82" s="92"/>
      <c r="GG82" s="92"/>
      <c r="GH82" s="92"/>
      <c r="GI82" s="92"/>
      <c r="GJ82" s="92"/>
      <c r="GK82" s="92"/>
      <c r="GL82" s="92"/>
    </row>
    <row r="83" spans="1:194" s="99" customFormat="1">
      <c r="A83" s="109" t="s">
        <v>240</v>
      </c>
      <c r="B83" s="109"/>
      <c r="C83" s="109"/>
      <c r="D83" s="124"/>
      <c r="E83" s="125"/>
      <c r="F83" s="125"/>
      <c r="G83" s="126"/>
      <c r="H83" s="125"/>
      <c r="I83" s="126"/>
      <c r="J83" s="124"/>
      <c r="K83" s="126"/>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c r="CK83" s="92"/>
      <c r="CL83" s="92"/>
      <c r="CM83" s="92"/>
      <c r="CN83" s="92"/>
      <c r="CO83" s="92"/>
      <c r="CP83" s="92"/>
      <c r="CQ83" s="92"/>
      <c r="CR83" s="92"/>
      <c r="CS83" s="92"/>
      <c r="CT83" s="92"/>
      <c r="CU83" s="92"/>
      <c r="CV83" s="92"/>
      <c r="CW83" s="92"/>
      <c r="CX83" s="92"/>
      <c r="CY83" s="92"/>
      <c r="CZ83" s="92"/>
      <c r="DA83" s="92"/>
      <c r="DB83" s="92"/>
      <c r="DC83" s="92"/>
      <c r="DD83" s="92"/>
      <c r="DE83" s="92"/>
      <c r="DF83" s="92"/>
      <c r="DG83" s="92"/>
      <c r="DH83" s="92"/>
      <c r="DI83" s="92"/>
      <c r="DJ83" s="92"/>
      <c r="DK83" s="92"/>
      <c r="DL83" s="92"/>
      <c r="DM83" s="92"/>
      <c r="DN83" s="92"/>
      <c r="DO83" s="92"/>
      <c r="DP83" s="92"/>
      <c r="DQ83" s="92"/>
      <c r="DR83" s="92"/>
      <c r="DS83" s="92"/>
      <c r="DT83" s="92"/>
      <c r="DU83" s="92"/>
      <c r="DV83" s="92"/>
      <c r="DW83" s="92"/>
      <c r="DX83" s="92"/>
      <c r="DY83" s="92"/>
      <c r="DZ83" s="92"/>
      <c r="EA83" s="92"/>
      <c r="EB83" s="92"/>
      <c r="EC83" s="92"/>
      <c r="ED83" s="92"/>
      <c r="EE83" s="92"/>
      <c r="EF83" s="92"/>
      <c r="EG83" s="92"/>
      <c r="EH83" s="92"/>
      <c r="EI83" s="92"/>
      <c r="EJ83" s="92"/>
      <c r="EK83" s="92"/>
      <c r="EL83" s="92"/>
      <c r="EM83" s="92"/>
      <c r="EN83" s="92"/>
      <c r="EO83" s="92"/>
      <c r="EP83" s="92"/>
      <c r="EQ83" s="92"/>
      <c r="ER83" s="92"/>
      <c r="ES83" s="92"/>
      <c r="ET83" s="92"/>
      <c r="EU83" s="92"/>
      <c r="EV83" s="92"/>
      <c r="EW83" s="92"/>
      <c r="EX83" s="92"/>
      <c r="EY83" s="92"/>
      <c r="EZ83" s="92"/>
      <c r="FA83" s="92"/>
      <c r="FB83" s="92"/>
      <c r="FC83" s="92"/>
      <c r="FD83" s="92"/>
      <c r="FE83" s="92"/>
      <c r="FF83" s="92"/>
      <c r="FG83" s="92"/>
      <c r="FH83" s="92"/>
      <c r="FI83" s="92"/>
      <c r="FJ83" s="92"/>
      <c r="FK83" s="92"/>
      <c r="FL83" s="92"/>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c r="GK83" s="92"/>
      <c r="GL83" s="92"/>
    </row>
    <row r="84" spans="1:194" s="99" customFormat="1">
      <c r="A84" s="109" t="s">
        <v>241</v>
      </c>
      <c r="B84" s="109"/>
      <c r="C84" s="109"/>
      <c r="D84" s="124"/>
      <c r="E84" s="125"/>
      <c r="F84" s="125"/>
      <c r="G84" s="126"/>
      <c r="H84" s="125"/>
      <c r="I84" s="126"/>
      <c r="J84" s="124"/>
      <c r="K84" s="126"/>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c r="FB84" s="92"/>
      <c r="FC84" s="92"/>
      <c r="FD84" s="92"/>
      <c r="FE84" s="92"/>
      <c r="FF84" s="92"/>
      <c r="FG84" s="92"/>
      <c r="FH84" s="92"/>
      <c r="FI84" s="92"/>
      <c r="FJ84" s="92"/>
      <c r="FK84" s="92"/>
      <c r="FL84" s="92"/>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c r="GK84" s="92"/>
      <c r="GL84" s="92"/>
    </row>
    <row r="85" spans="1:194" s="99" customFormat="1">
      <c r="A85" s="109" t="s">
        <v>242</v>
      </c>
      <c r="B85" s="109"/>
      <c r="C85" s="109"/>
      <c r="D85" s="124"/>
      <c r="E85" s="125"/>
      <c r="F85" s="125"/>
      <c r="G85" s="126"/>
      <c r="H85" s="125"/>
      <c r="I85" s="126"/>
      <c r="J85" s="124"/>
      <c r="K85" s="126"/>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G85" s="92"/>
      <c r="DH85" s="92"/>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row>
    <row r="86" spans="1:194" s="99" customFormat="1">
      <c r="A86" s="109" t="s">
        <v>243</v>
      </c>
      <c r="B86" s="109"/>
      <c r="C86" s="109"/>
      <c r="D86" s="124"/>
      <c r="E86" s="125"/>
      <c r="F86" s="125"/>
      <c r="G86" s="126"/>
      <c r="H86" s="125"/>
      <c r="I86" s="126"/>
      <c r="J86" s="124"/>
      <c r="K86" s="126"/>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row>
    <row r="87" spans="1:194" s="99" customFormat="1">
      <c r="A87" s="109" t="s">
        <v>244</v>
      </c>
      <c r="B87" s="109"/>
      <c r="C87" s="109"/>
      <c r="D87" s="124"/>
      <c r="E87" s="125"/>
      <c r="F87" s="125"/>
      <c r="G87" s="126"/>
      <c r="H87" s="125"/>
      <c r="I87" s="126"/>
      <c r="J87" s="124"/>
      <c r="K87" s="126"/>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row>
    <row r="88" spans="1:194" s="99" customFormat="1">
      <c r="A88" s="109" t="s">
        <v>245</v>
      </c>
      <c r="B88" s="109"/>
      <c r="C88" s="109"/>
      <c r="D88" s="124"/>
      <c r="E88" s="125"/>
      <c r="F88" s="125"/>
      <c r="G88" s="126"/>
      <c r="H88" s="125"/>
      <c r="I88" s="126"/>
      <c r="J88" s="124"/>
      <c r="K88" s="126"/>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c r="GK88" s="92"/>
      <c r="GL88" s="92"/>
    </row>
    <row r="89" spans="1:194" s="99" customFormat="1">
      <c r="A89" s="109" t="s">
        <v>246</v>
      </c>
      <c r="B89" s="109"/>
      <c r="C89" s="109"/>
      <c r="D89" s="124"/>
      <c r="E89" s="125"/>
      <c r="F89" s="125"/>
      <c r="G89" s="126"/>
      <c r="H89" s="125"/>
      <c r="I89" s="126"/>
      <c r="J89" s="124"/>
      <c r="K89" s="126"/>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c r="DE89" s="92"/>
      <c r="DF89" s="92"/>
      <c r="DG89" s="92"/>
      <c r="DH89" s="92"/>
      <c r="DI89" s="92"/>
      <c r="DJ89" s="92"/>
      <c r="DK89" s="92"/>
      <c r="DL89" s="92"/>
      <c r="DM89" s="92"/>
      <c r="DN89" s="92"/>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row>
    <row r="90" spans="1:194" s="99" customFormat="1">
      <c r="A90" s="109" t="s">
        <v>247</v>
      </c>
      <c r="B90" s="109"/>
      <c r="C90" s="109"/>
      <c r="D90" s="124"/>
      <c r="E90" s="125"/>
      <c r="F90" s="125"/>
      <c r="G90" s="126"/>
      <c r="H90" s="125"/>
      <c r="I90" s="126"/>
      <c r="J90" s="124"/>
      <c r="K90" s="126"/>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c r="GK90" s="92"/>
      <c r="GL90" s="92"/>
    </row>
    <row r="91" spans="1:194" s="99" customFormat="1">
      <c r="A91" s="109" t="s">
        <v>248</v>
      </c>
      <c r="B91" s="109"/>
      <c r="C91" s="109"/>
      <c r="D91" s="124"/>
      <c r="E91" s="125"/>
      <c r="F91" s="125"/>
      <c r="G91" s="126"/>
      <c r="H91" s="125"/>
      <c r="I91" s="126"/>
      <c r="J91" s="124"/>
      <c r="K91" s="126"/>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2"/>
      <c r="EZ91" s="92"/>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c r="GK91" s="92"/>
      <c r="GL91" s="92"/>
    </row>
    <row r="92" spans="1:194" s="99" customFormat="1">
      <c r="A92" s="109" t="s">
        <v>249</v>
      </c>
      <c r="B92" s="109"/>
      <c r="C92" s="109"/>
      <c r="D92" s="124"/>
      <c r="E92" s="125"/>
      <c r="F92" s="125"/>
      <c r="G92" s="126"/>
      <c r="H92" s="125"/>
      <c r="I92" s="126"/>
      <c r="J92" s="124"/>
      <c r="K92" s="126"/>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92"/>
      <c r="CT92" s="92"/>
      <c r="CU92" s="92"/>
      <c r="CV92" s="92"/>
      <c r="CW92" s="92"/>
      <c r="CX92" s="92"/>
      <c r="CY92" s="92"/>
      <c r="CZ92" s="92"/>
      <c r="DA92" s="92"/>
      <c r="DB92" s="92"/>
      <c r="DC92" s="92"/>
      <c r="DD92" s="92"/>
      <c r="DE92" s="92"/>
      <c r="DF92" s="92"/>
      <c r="DG92" s="92"/>
      <c r="DH92" s="92"/>
      <c r="DI92" s="92"/>
      <c r="DJ92" s="92"/>
      <c r="DK92" s="92"/>
      <c r="DL92" s="92"/>
      <c r="DM92" s="92"/>
      <c r="DN92" s="92"/>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c r="EO92" s="92"/>
      <c r="EP92" s="92"/>
      <c r="EQ92" s="92"/>
      <c r="ER92" s="92"/>
      <c r="ES92" s="92"/>
      <c r="ET92" s="92"/>
      <c r="EU92" s="92"/>
      <c r="EV92" s="92"/>
      <c r="EW92" s="92"/>
      <c r="EX92" s="92"/>
      <c r="EY92" s="92"/>
      <c r="EZ92" s="92"/>
      <c r="FA92" s="92"/>
      <c r="FB92" s="92"/>
      <c r="FC92" s="92"/>
      <c r="FD92" s="92"/>
      <c r="FE92" s="92"/>
      <c r="FF92" s="92"/>
      <c r="FG92" s="92"/>
      <c r="FH92" s="92"/>
      <c r="FI92" s="92"/>
      <c r="FJ92" s="92"/>
      <c r="FK92" s="92"/>
      <c r="FL92" s="92"/>
      <c r="FM92" s="92"/>
      <c r="FN92" s="92"/>
      <c r="FO92" s="92"/>
      <c r="FP92" s="92"/>
      <c r="FQ92" s="92"/>
      <c r="FR92" s="92"/>
      <c r="FS92" s="92"/>
      <c r="FT92" s="92"/>
      <c r="FU92" s="92"/>
      <c r="FV92" s="92"/>
      <c r="FW92" s="92"/>
      <c r="FX92" s="92"/>
      <c r="FY92" s="92"/>
      <c r="FZ92" s="92"/>
      <c r="GA92" s="92"/>
      <c r="GB92" s="92"/>
      <c r="GC92" s="92"/>
      <c r="GD92" s="92"/>
      <c r="GE92" s="92"/>
      <c r="GF92" s="92"/>
      <c r="GG92" s="92"/>
      <c r="GH92" s="92"/>
      <c r="GI92" s="92"/>
      <c r="GJ92" s="92"/>
      <c r="GK92" s="92"/>
      <c r="GL92" s="92"/>
    </row>
    <row r="93" spans="1:194" s="99" customFormat="1">
      <c r="A93" s="109" t="s">
        <v>250</v>
      </c>
      <c r="B93" s="109"/>
      <c r="C93" s="109"/>
      <c r="D93" s="124"/>
      <c r="E93" s="125"/>
      <c r="F93" s="125"/>
      <c r="G93" s="126"/>
      <c r="H93" s="125"/>
      <c r="I93" s="126"/>
      <c r="J93" s="124"/>
      <c r="K93" s="126"/>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92"/>
      <c r="CT93" s="92"/>
      <c r="CU93" s="92"/>
      <c r="CV93" s="92"/>
      <c r="CW93" s="92"/>
      <c r="CX93" s="92"/>
      <c r="CY93" s="92"/>
      <c r="CZ93" s="92"/>
      <c r="DA93" s="92"/>
      <c r="DB93" s="92"/>
      <c r="DC93" s="92"/>
      <c r="DD93" s="92"/>
      <c r="DE93" s="92"/>
      <c r="DF93" s="92"/>
      <c r="DG93" s="92"/>
      <c r="DH93" s="92"/>
      <c r="DI93" s="92"/>
      <c r="DJ93" s="92"/>
      <c r="DK93" s="92"/>
      <c r="DL93" s="92"/>
      <c r="DM93" s="92"/>
      <c r="DN93" s="92"/>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c r="EO93" s="92"/>
      <c r="EP93" s="92"/>
      <c r="EQ93" s="92"/>
      <c r="ER93" s="92"/>
      <c r="ES93" s="92"/>
      <c r="ET93" s="92"/>
      <c r="EU93" s="92"/>
      <c r="EV93" s="92"/>
      <c r="EW93" s="92"/>
      <c r="EX93" s="92"/>
      <c r="EY93" s="92"/>
      <c r="EZ93" s="92"/>
      <c r="FA93" s="92"/>
      <c r="FB93" s="92"/>
      <c r="FC93" s="92"/>
      <c r="FD93" s="92"/>
      <c r="FE93" s="92"/>
      <c r="FF93" s="92"/>
      <c r="FG93" s="92"/>
      <c r="FH93" s="92"/>
      <c r="FI93" s="92"/>
      <c r="FJ93" s="92"/>
      <c r="FK93" s="92"/>
      <c r="FL93" s="92"/>
      <c r="FM93" s="92"/>
      <c r="FN93" s="92"/>
      <c r="FO93" s="92"/>
      <c r="FP93" s="92"/>
      <c r="FQ93" s="92"/>
      <c r="FR93" s="92"/>
      <c r="FS93" s="92"/>
      <c r="FT93" s="92"/>
      <c r="FU93" s="92"/>
      <c r="FV93" s="92"/>
      <c r="FW93" s="92"/>
      <c r="FX93" s="92"/>
      <c r="FY93" s="92"/>
      <c r="FZ93" s="92"/>
      <c r="GA93" s="92"/>
      <c r="GB93" s="92"/>
      <c r="GC93" s="92"/>
      <c r="GD93" s="92"/>
      <c r="GE93" s="92"/>
      <c r="GF93" s="92"/>
      <c r="GG93" s="92"/>
      <c r="GH93" s="92"/>
      <c r="GI93" s="92"/>
      <c r="GJ93" s="92"/>
      <c r="GK93" s="92"/>
      <c r="GL93" s="92"/>
    </row>
    <row r="94" spans="1:194" s="99" customFormat="1">
      <c r="A94" s="109" t="s">
        <v>251</v>
      </c>
      <c r="B94" s="109"/>
      <c r="C94" s="109"/>
      <c r="D94" s="124"/>
      <c r="E94" s="125"/>
      <c r="F94" s="125"/>
      <c r="G94" s="126"/>
      <c r="H94" s="125"/>
      <c r="I94" s="126"/>
      <c r="J94" s="124"/>
      <c r="K94" s="126"/>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92"/>
      <c r="CR94" s="92"/>
      <c r="CS94" s="92"/>
      <c r="CT94" s="92"/>
      <c r="CU94" s="92"/>
      <c r="CV94" s="92"/>
      <c r="CW94" s="92"/>
      <c r="CX94" s="92"/>
      <c r="CY94" s="92"/>
      <c r="CZ94" s="92"/>
      <c r="DA94" s="92"/>
      <c r="DB94" s="92"/>
      <c r="DC94" s="92"/>
      <c r="DD94" s="92"/>
      <c r="DE94" s="92"/>
      <c r="DF94" s="92"/>
      <c r="DG94" s="92"/>
      <c r="DH94" s="92"/>
      <c r="DI94" s="92"/>
      <c r="DJ94" s="92"/>
      <c r="DK94" s="92"/>
      <c r="DL94" s="92"/>
      <c r="DM94" s="92"/>
      <c r="DN94" s="92"/>
      <c r="DO94" s="92"/>
      <c r="DP94" s="92"/>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c r="EO94" s="92"/>
      <c r="EP94" s="92"/>
      <c r="EQ94" s="92"/>
      <c r="ER94" s="92"/>
      <c r="ES94" s="92"/>
      <c r="ET94" s="92"/>
      <c r="EU94" s="92"/>
      <c r="EV94" s="92"/>
      <c r="EW94" s="92"/>
      <c r="EX94" s="92"/>
      <c r="EY94" s="92"/>
      <c r="EZ94" s="92"/>
      <c r="FA94" s="92"/>
      <c r="FB94" s="92"/>
      <c r="FC94" s="92"/>
      <c r="FD94" s="92"/>
      <c r="FE94" s="92"/>
      <c r="FF94" s="92"/>
      <c r="FG94" s="92"/>
      <c r="FH94" s="92"/>
      <c r="FI94" s="92"/>
      <c r="FJ94" s="92"/>
      <c r="FK94" s="92"/>
      <c r="FL94" s="92"/>
      <c r="FM94" s="92"/>
      <c r="FN94" s="92"/>
      <c r="FO94" s="92"/>
      <c r="FP94" s="92"/>
      <c r="FQ94" s="92"/>
      <c r="FR94" s="92"/>
      <c r="FS94" s="92"/>
      <c r="FT94" s="92"/>
      <c r="FU94" s="92"/>
      <c r="FV94" s="92"/>
      <c r="FW94" s="92"/>
      <c r="FX94" s="92"/>
      <c r="FY94" s="92"/>
      <c r="FZ94" s="92"/>
      <c r="GA94" s="92"/>
      <c r="GB94" s="92"/>
      <c r="GC94" s="92"/>
      <c r="GD94" s="92"/>
      <c r="GE94" s="92"/>
      <c r="GF94" s="92"/>
      <c r="GG94" s="92"/>
      <c r="GH94" s="92"/>
      <c r="GI94" s="92"/>
      <c r="GJ94" s="92"/>
      <c r="GK94" s="92"/>
      <c r="GL94" s="92"/>
    </row>
    <row r="95" spans="1:194" s="99" customFormat="1">
      <c r="A95" s="109" t="s">
        <v>252</v>
      </c>
      <c r="B95" s="109"/>
      <c r="C95" s="109"/>
      <c r="D95" s="124"/>
      <c r="E95" s="125"/>
      <c r="F95" s="125"/>
      <c r="G95" s="126"/>
      <c r="H95" s="125"/>
      <c r="I95" s="126"/>
      <c r="J95" s="124"/>
      <c r="K95" s="126"/>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92"/>
      <c r="CT95" s="92"/>
      <c r="CU95" s="92"/>
      <c r="CV95" s="92"/>
      <c r="CW95" s="92"/>
      <c r="CX95" s="92"/>
      <c r="CY95" s="92"/>
      <c r="CZ95" s="92"/>
      <c r="DA95" s="92"/>
      <c r="DB95" s="92"/>
      <c r="DC95" s="92"/>
      <c r="DD95" s="92"/>
      <c r="DE95" s="92"/>
      <c r="DF95" s="92"/>
      <c r="DG95" s="92"/>
      <c r="DH95" s="92"/>
      <c r="DI95" s="92"/>
      <c r="DJ95" s="92"/>
      <c r="DK95" s="92"/>
      <c r="DL95" s="92"/>
      <c r="DM95" s="92"/>
      <c r="DN95" s="92"/>
      <c r="DO95" s="92"/>
      <c r="DP95" s="92"/>
      <c r="DQ95" s="92"/>
      <c r="DR95" s="92"/>
      <c r="DS95" s="92"/>
      <c r="DT95" s="92"/>
      <c r="DU95" s="92"/>
      <c r="DV95" s="92"/>
      <c r="DW95" s="92"/>
      <c r="DX95" s="92"/>
      <c r="DY95" s="92"/>
      <c r="DZ95" s="92"/>
      <c r="EA95" s="92"/>
      <c r="EB95" s="92"/>
      <c r="EC95" s="92"/>
      <c r="ED95" s="92"/>
      <c r="EE95" s="92"/>
      <c r="EF95" s="92"/>
      <c r="EG95" s="92"/>
      <c r="EH95" s="92"/>
      <c r="EI95" s="92"/>
      <c r="EJ95" s="92"/>
      <c r="EK95" s="92"/>
      <c r="EL95" s="92"/>
      <c r="EM95" s="92"/>
      <c r="EN95" s="92"/>
      <c r="EO95" s="92"/>
      <c r="EP95" s="92"/>
      <c r="EQ95" s="92"/>
      <c r="ER95" s="92"/>
      <c r="ES95" s="92"/>
      <c r="ET95" s="92"/>
      <c r="EU95" s="92"/>
      <c r="EV95" s="92"/>
      <c r="EW95" s="92"/>
      <c r="EX95" s="92"/>
      <c r="EY95" s="92"/>
      <c r="EZ95" s="92"/>
      <c r="FA95" s="92"/>
      <c r="FB95" s="92"/>
      <c r="FC95" s="92"/>
      <c r="FD95" s="92"/>
      <c r="FE95" s="92"/>
      <c r="FF95" s="92"/>
      <c r="FG95" s="92"/>
      <c r="FH95" s="92"/>
      <c r="FI95" s="92"/>
      <c r="FJ95" s="92"/>
      <c r="FK95" s="92"/>
      <c r="FL95" s="92"/>
      <c r="FM95" s="92"/>
      <c r="FN95" s="92"/>
      <c r="FO95" s="92"/>
      <c r="FP95" s="92"/>
      <c r="FQ95" s="92"/>
      <c r="FR95" s="92"/>
      <c r="FS95" s="92"/>
      <c r="FT95" s="92"/>
      <c r="FU95" s="92"/>
      <c r="FV95" s="92"/>
      <c r="FW95" s="92"/>
      <c r="FX95" s="92"/>
      <c r="FY95" s="92"/>
      <c r="FZ95" s="92"/>
      <c r="GA95" s="92"/>
      <c r="GB95" s="92"/>
      <c r="GC95" s="92"/>
      <c r="GD95" s="92"/>
      <c r="GE95" s="92"/>
      <c r="GF95" s="92"/>
      <c r="GG95" s="92"/>
      <c r="GH95" s="92"/>
      <c r="GI95" s="92"/>
      <c r="GJ95" s="92"/>
      <c r="GK95" s="92"/>
      <c r="GL95" s="92"/>
    </row>
    <row r="96" spans="1:194" s="99" customFormat="1">
      <c r="A96" s="109" t="s">
        <v>253</v>
      </c>
      <c r="B96" s="109"/>
      <c r="C96" s="109"/>
      <c r="D96" s="124"/>
      <c r="E96" s="125"/>
      <c r="F96" s="125"/>
      <c r="G96" s="126"/>
      <c r="H96" s="125"/>
      <c r="I96" s="126"/>
      <c r="J96" s="124"/>
      <c r="K96" s="126"/>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c r="CU96" s="92"/>
      <c r="CV96" s="92"/>
      <c r="CW96" s="92"/>
      <c r="CX96" s="92"/>
      <c r="CY96" s="92"/>
      <c r="CZ96" s="92"/>
      <c r="DA96" s="92"/>
      <c r="DB96" s="92"/>
      <c r="DC96" s="92"/>
      <c r="DD96" s="92"/>
      <c r="DE96" s="92"/>
      <c r="DF96" s="92"/>
      <c r="DG96" s="92"/>
      <c r="DH96" s="92"/>
      <c r="DI96" s="92"/>
      <c r="DJ96" s="92"/>
      <c r="DK96" s="92"/>
      <c r="DL96" s="92"/>
      <c r="DM96" s="92"/>
      <c r="DN96" s="92"/>
      <c r="DO96" s="92"/>
      <c r="DP96" s="92"/>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c r="EO96" s="92"/>
      <c r="EP96" s="92"/>
      <c r="EQ96" s="92"/>
      <c r="ER96" s="92"/>
      <c r="ES96" s="92"/>
      <c r="ET96" s="92"/>
      <c r="EU96" s="92"/>
      <c r="EV96" s="92"/>
      <c r="EW96" s="92"/>
      <c r="EX96" s="92"/>
      <c r="EY96" s="92"/>
      <c r="EZ96" s="92"/>
      <c r="FA96" s="92"/>
      <c r="FB96" s="92"/>
      <c r="FC96" s="92"/>
      <c r="FD96" s="92"/>
      <c r="FE96" s="92"/>
      <c r="FF96" s="92"/>
      <c r="FG96" s="92"/>
      <c r="FH96" s="92"/>
      <c r="FI96" s="92"/>
      <c r="FJ96" s="92"/>
      <c r="FK96" s="92"/>
      <c r="FL96" s="92"/>
      <c r="FM96" s="92"/>
      <c r="FN96" s="92"/>
      <c r="FO96" s="92"/>
      <c r="FP96" s="92"/>
      <c r="FQ96" s="92"/>
      <c r="FR96" s="92"/>
      <c r="FS96" s="92"/>
      <c r="FT96" s="92"/>
      <c r="FU96" s="92"/>
      <c r="FV96" s="92"/>
      <c r="FW96" s="92"/>
      <c r="FX96" s="92"/>
      <c r="FY96" s="92"/>
      <c r="FZ96" s="92"/>
      <c r="GA96" s="92"/>
      <c r="GB96" s="92"/>
      <c r="GC96" s="92"/>
      <c r="GD96" s="92"/>
      <c r="GE96" s="92"/>
      <c r="GF96" s="92"/>
      <c r="GG96" s="92"/>
      <c r="GH96" s="92"/>
      <c r="GI96" s="92"/>
      <c r="GJ96" s="92"/>
      <c r="GK96" s="92"/>
      <c r="GL96" s="92"/>
    </row>
    <row r="97" spans="1:194" s="99" customFormat="1">
      <c r="A97" s="109" t="s">
        <v>254</v>
      </c>
      <c r="B97" s="109"/>
      <c r="C97" s="109"/>
      <c r="D97" s="124"/>
      <c r="E97" s="125"/>
      <c r="F97" s="125"/>
      <c r="G97" s="126"/>
      <c r="H97" s="125"/>
      <c r="I97" s="126"/>
      <c r="J97" s="124"/>
      <c r="K97" s="126"/>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c r="GK97" s="92"/>
      <c r="GL97" s="92"/>
    </row>
    <row r="98" spans="1:194" s="99" customFormat="1">
      <c r="A98" s="109" t="s">
        <v>255</v>
      </c>
      <c r="B98" s="109"/>
      <c r="C98" s="109"/>
      <c r="D98" s="124"/>
      <c r="E98" s="125"/>
      <c r="F98" s="125"/>
      <c r="G98" s="126"/>
      <c r="H98" s="125"/>
      <c r="I98" s="126"/>
      <c r="J98" s="124"/>
      <c r="K98" s="126"/>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2"/>
      <c r="CS98" s="92"/>
      <c r="CT98" s="92"/>
      <c r="CU98" s="92"/>
      <c r="CV98" s="92"/>
      <c r="CW98" s="92"/>
      <c r="CX98" s="92"/>
      <c r="CY98" s="92"/>
      <c r="CZ98" s="92"/>
      <c r="DA98" s="92"/>
      <c r="DB98" s="92"/>
      <c r="DC98" s="92"/>
      <c r="DD98" s="92"/>
      <c r="DE98" s="92"/>
      <c r="DF98" s="92"/>
      <c r="DG98" s="92"/>
      <c r="DH98" s="92"/>
      <c r="DI98" s="92"/>
      <c r="DJ98" s="92"/>
      <c r="DK98" s="92"/>
      <c r="DL98" s="92"/>
      <c r="DM98" s="92"/>
      <c r="DN98" s="92"/>
      <c r="DO98" s="92"/>
      <c r="DP98" s="92"/>
      <c r="DQ98" s="92"/>
      <c r="DR98" s="92"/>
      <c r="DS98" s="92"/>
      <c r="DT98" s="92"/>
      <c r="DU98" s="92"/>
      <c r="DV98" s="92"/>
      <c r="DW98" s="92"/>
      <c r="DX98" s="92"/>
      <c r="DY98" s="92"/>
      <c r="DZ98" s="92"/>
      <c r="EA98" s="92"/>
      <c r="EB98" s="92"/>
      <c r="EC98" s="92"/>
      <c r="ED98" s="92"/>
      <c r="EE98" s="92"/>
      <c r="EF98" s="92"/>
      <c r="EG98" s="92"/>
      <c r="EH98" s="92"/>
      <c r="EI98" s="92"/>
      <c r="EJ98" s="92"/>
      <c r="EK98" s="92"/>
      <c r="EL98" s="92"/>
      <c r="EM98" s="92"/>
      <c r="EN98" s="92"/>
      <c r="EO98" s="92"/>
      <c r="EP98" s="92"/>
      <c r="EQ98" s="92"/>
      <c r="ER98" s="92"/>
      <c r="ES98" s="92"/>
      <c r="ET98" s="92"/>
      <c r="EU98" s="92"/>
      <c r="EV98" s="92"/>
      <c r="EW98" s="92"/>
      <c r="EX98" s="92"/>
      <c r="EY98" s="92"/>
      <c r="EZ98" s="92"/>
      <c r="FA98" s="92"/>
      <c r="FB98" s="92"/>
      <c r="FC98" s="92"/>
      <c r="FD98" s="92"/>
      <c r="FE98" s="92"/>
      <c r="FF98" s="92"/>
      <c r="FG98" s="92"/>
      <c r="FH98" s="92"/>
      <c r="FI98" s="92"/>
      <c r="FJ98" s="92"/>
      <c r="FK98" s="92"/>
      <c r="FL98" s="92"/>
      <c r="FM98" s="92"/>
      <c r="FN98" s="92"/>
      <c r="FO98" s="92"/>
      <c r="FP98" s="92"/>
      <c r="FQ98" s="92"/>
      <c r="FR98" s="92"/>
      <c r="FS98" s="92"/>
      <c r="FT98" s="92"/>
      <c r="FU98" s="92"/>
      <c r="FV98" s="92"/>
      <c r="FW98" s="92"/>
      <c r="FX98" s="92"/>
      <c r="FY98" s="92"/>
      <c r="FZ98" s="92"/>
      <c r="GA98" s="92"/>
      <c r="GB98" s="92"/>
      <c r="GC98" s="92"/>
      <c r="GD98" s="92"/>
      <c r="GE98" s="92"/>
      <c r="GF98" s="92"/>
      <c r="GG98" s="92"/>
      <c r="GH98" s="92"/>
      <c r="GI98" s="92"/>
      <c r="GJ98" s="92"/>
      <c r="GK98" s="92"/>
      <c r="GL98" s="92"/>
    </row>
    <row r="99" spans="1:194" s="99" customFormat="1">
      <c r="A99" s="109" t="s">
        <v>256</v>
      </c>
      <c r="B99" s="109"/>
      <c r="C99" s="109"/>
      <c r="D99" s="124"/>
      <c r="E99" s="125"/>
      <c r="F99" s="125"/>
      <c r="G99" s="126"/>
      <c r="H99" s="125"/>
      <c r="I99" s="126"/>
      <c r="J99" s="124"/>
      <c r="K99" s="126"/>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c r="GK99" s="92"/>
      <c r="GL99" s="92"/>
    </row>
    <row r="100" spans="1:194" s="99" customFormat="1">
      <c r="A100" s="109" t="s">
        <v>257</v>
      </c>
      <c r="B100" s="109"/>
      <c r="C100" s="109"/>
      <c r="D100" s="124"/>
      <c r="E100" s="125"/>
      <c r="F100" s="125"/>
      <c r="G100" s="126"/>
      <c r="H100" s="125"/>
      <c r="I100" s="126"/>
      <c r="J100" s="124"/>
      <c r="K100" s="126"/>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c r="CK100" s="92"/>
      <c r="CL100" s="92"/>
      <c r="CM100" s="92"/>
      <c r="CN100" s="92"/>
      <c r="CO100" s="92"/>
      <c r="CP100" s="92"/>
      <c r="CQ100" s="92"/>
      <c r="CR100" s="92"/>
      <c r="CS100" s="92"/>
      <c r="CT100" s="92"/>
      <c r="CU100" s="92"/>
      <c r="CV100" s="92"/>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c r="EO100" s="92"/>
      <c r="EP100" s="92"/>
      <c r="EQ100" s="92"/>
      <c r="ER100" s="92"/>
      <c r="ES100" s="92"/>
      <c r="ET100" s="92"/>
      <c r="EU100" s="92"/>
      <c r="EV100" s="92"/>
      <c r="EW100" s="92"/>
      <c r="EX100" s="92"/>
      <c r="EY100" s="92"/>
      <c r="EZ100" s="92"/>
      <c r="FA100" s="92"/>
      <c r="FB100" s="92"/>
      <c r="FC100" s="92"/>
      <c r="FD100" s="92"/>
      <c r="FE100" s="92"/>
      <c r="FF100" s="92"/>
      <c r="FG100" s="92"/>
      <c r="FH100" s="92"/>
      <c r="FI100" s="92"/>
      <c r="FJ100" s="92"/>
      <c r="FK100" s="92"/>
      <c r="FL100" s="92"/>
      <c r="FM100" s="92"/>
      <c r="FN100" s="92"/>
      <c r="FO100" s="92"/>
      <c r="FP100" s="92"/>
      <c r="FQ100" s="92"/>
      <c r="FR100" s="92"/>
      <c r="FS100" s="92"/>
      <c r="FT100" s="92"/>
      <c r="FU100" s="92"/>
      <c r="FV100" s="92"/>
      <c r="FW100" s="92"/>
      <c r="FX100" s="92"/>
      <c r="FY100" s="92"/>
      <c r="FZ100" s="92"/>
      <c r="GA100" s="92"/>
      <c r="GB100" s="92"/>
      <c r="GC100" s="92"/>
      <c r="GD100" s="92"/>
      <c r="GE100" s="92"/>
      <c r="GF100" s="92"/>
      <c r="GG100" s="92"/>
      <c r="GH100" s="92"/>
      <c r="GI100" s="92"/>
      <c r="GJ100" s="92"/>
      <c r="GK100" s="92"/>
      <c r="GL100" s="92"/>
    </row>
    <row r="101" spans="1:194" s="99" customFormat="1">
      <c r="A101" s="109" t="s">
        <v>258</v>
      </c>
      <c r="B101" s="109"/>
      <c r="C101" s="109"/>
      <c r="D101" s="124"/>
      <c r="E101" s="125"/>
      <c r="F101" s="125"/>
      <c r="G101" s="126"/>
      <c r="H101" s="125"/>
      <c r="I101" s="126"/>
      <c r="J101" s="124"/>
      <c r="K101" s="126"/>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92"/>
      <c r="CR101" s="92"/>
      <c r="CS101" s="9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c r="FB101" s="92"/>
      <c r="FC101" s="92"/>
      <c r="FD101" s="92"/>
      <c r="FE101" s="92"/>
      <c r="FF101" s="92"/>
      <c r="FG101" s="92"/>
      <c r="FH101" s="92"/>
      <c r="FI101" s="92"/>
      <c r="FJ101" s="92"/>
      <c r="FK101" s="92"/>
      <c r="FL101" s="92"/>
      <c r="FM101" s="92"/>
      <c r="FN101" s="92"/>
      <c r="FO101" s="92"/>
      <c r="FP101" s="92"/>
      <c r="FQ101" s="92"/>
      <c r="FR101" s="92"/>
      <c r="FS101" s="92"/>
      <c r="FT101" s="92"/>
      <c r="FU101" s="92"/>
      <c r="FV101" s="92"/>
      <c r="FW101" s="92"/>
      <c r="FX101" s="92"/>
      <c r="FY101" s="92"/>
      <c r="FZ101" s="92"/>
      <c r="GA101" s="92"/>
      <c r="GB101" s="92"/>
      <c r="GC101" s="92"/>
      <c r="GD101" s="92"/>
      <c r="GE101" s="92"/>
      <c r="GF101" s="92"/>
      <c r="GG101" s="92"/>
      <c r="GH101" s="92"/>
      <c r="GI101" s="92"/>
      <c r="GJ101" s="92"/>
      <c r="GK101" s="92"/>
      <c r="GL101" s="92"/>
    </row>
    <row r="102" spans="1:194" s="99" customFormat="1">
      <c r="A102" s="109" t="s">
        <v>259</v>
      </c>
      <c r="B102" s="109"/>
      <c r="C102" s="109"/>
      <c r="D102" s="124"/>
      <c r="E102" s="125"/>
      <c r="F102" s="125"/>
      <c r="G102" s="126"/>
      <c r="H102" s="125"/>
      <c r="I102" s="126"/>
      <c r="J102" s="124"/>
      <c r="K102" s="126"/>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2"/>
      <c r="GL102" s="92"/>
    </row>
    <row r="103" spans="1:194" s="99" customFormat="1">
      <c r="A103" s="109" t="s">
        <v>260</v>
      </c>
      <c r="B103" s="109"/>
      <c r="C103" s="109"/>
      <c r="D103" s="124"/>
      <c r="E103" s="125"/>
      <c r="F103" s="125"/>
      <c r="G103" s="126"/>
      <c r="H103" s="125"/>
      <c r="I103" s="126"/>
      <c r="J103" s="124"/>
      <c r="K103" s="126"/>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c r="CK103" s="92"/>
      <c r="CL103" s="92"/>
      <c r="CM103" s="92"/>
      <c r="CN103" s="92"/>
      <c r="CO103" s="92"/>
      <c r="CP103" s="92"/>
      <c r="CQ103" s="92"/>
      <c r="CR103" s="92"/>
      <c r="CS103" s="92"/>
      <c r="CT103" s="92"/>
      <c r="CU103" s="92"/>
      <c r="CV103" s="92"/>
      <c r="CW103" s="92"/>
      <c r="CX103" s="92"/>
      <c r="CY103" s="92"/>
      <c r="CZ103" s="92"/>
      <c r="DA103" s="92"/>
      <c r="DB103" s="92"/>
      <c r="DC103" s="92"/>
      <c r="DD103" s="92"/>
      <c r="DE103" s="92"/>
      <c r="DF103" s="92"/>
      <c r="DG103" s="92"/>
      <c r="DH103" s="92"/>
      <c r="DI103" s="92"/>
      <c r="DJ103" s="92"/>
      <c r="DK103" s="92"/>
      <c r="DL103" s="92"/>
      <c r="DM103" s="92"/>
      <c r="DN103" s="92"/>
      <c r="DO103" s="92"/>
      <c r="DP103" s="92"/>
      <c r="DQ103" s="92"/>
      <c r="DR103" s="92"/>
      <c r="DS103" s="92"/>
      <c r="DT103" s="92"/>
      <c r="DU103" s="92"/>
      <c r="DV103" s="92"/>
      <c r="DW103" s="92"/>
      <c r="DX103" s="92"/>
      <c r="DY103" s="92"/>
      <c r="DZ103" s="92"/>
      <c r="EA103" s="92"/>
      <c r="EB103" s="92"/>
      <c r="EC103" s="92"/>
      <c r="ED103" s="92"/>
      <c r="EE103" s="92"/>
      <c r="EF103" s="92"/>
      <c r="EG103" s="92"/>
      <c r="EH103" s="92"/>
      <c r="EI103" s="92"/>
      <c r="EJ103" s="92"/>
      <c r="EK103" s="92"/>
      <c r="EL103" s="92"/>
      <c r="EM103" s="92"/>
      <c r="EN103" s="92"/>
      <c r="EO103" s="92"/>
      <c r="EP103" s="92"/>
      <c r="EQ103" s="92"/>
      <c r="ER103" s="92"/>
      <c r="ES103" s="92"/>
      <c r="ET103" s="92"/>
      <c r="EU103" s="92"/>
      <c r="EV103" s="92"/>
      <c r="EW103" s="92"/>
      <c r="EX103" s="92"/>
      <c r="EY103" s="92"/>
      <c r="EZ103" s="92"/>
      <c r="FA103" s="92"/>
      <c r="FB103" s="92"/>
      <c r="FC103" s="92"/>
      <c r="FD103" s="92"/>
      <c r="FE103" s="92"/>
      <c r="FF103" s="92"/>
      <c r="FG103" s="92"/>
      <c r="FH103" s="92"/>
      <c r="FI103" s="92"/>
      <c r="FJ103" s="92"/>
      <c r="FK103" s="92"/>
      <c r="FL103" s="92"/>
      <c r="FM103" s="92"/>
      <c r="FN103" s="92"/>
      <c r="FO103" s="92"/>
      <c r="FP103" s="92"/>
      <c r="FQ103" s="92"/>
      <c r="FR103" s="92"/>
      <c r="FS103" s="92"/>
      <c r="FT103" s="92"/>
      <c r="FU103" s="92"/>
      <c r="FV103" s="92"/>
      <c r="FW103" s="92"/>
      <c r="FX103" s="92"/>
      <c r="FY103" s="92"/>
      <c r="FZ103" s="92"/>
      <c r="GA103" s="92"/>
      <c r="GB103" s="92"/>
      <c r="GC103" s="92"/>
      <c r="GD103" s="92"/>
      <c r="GE103" s="92"/>
      <c r="GF103" s="92"/>
      <c r="GG103" s="92"/>
      <c r="GH103" s="92"/>
      <c r="GI103" s="92"/>
      <c r="GJ103" s="92"/>
      <c r="GK103" s="92"/>
      <c r="GL103" s="92"/>
    </row>
    <row r="104" spans="1:194" s="99" customFormat="1">
      <c r="A104" s="109" t="s">
        <v>261</v>
      </c>
      <c r="B104" s="109"/>
      <c r="C104" s="109"/>
      <c r="D104" s="124"/>
      <c r="E104" s="125"/>
      <c r="F104" s="125"/>
      <c r="G104" s="126"/>
      <c r="H104" s="125"/>
      <c r="I104" s="126"/>
      <c r="J104" s="124"/>
      <c r="K104" s="126"/>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row>
    <row r="105" spans="1:194" s="99" customFormat="1">
      <c r="A105" s="109" t="s">
        <v>262</v>
      </c>
      <c r="B105" s="109"/>
      <c r="C105" s="109"/>
      <c r="D105" s="124"/>
      <c r="E105" s="125"/>
      <c r="F105" s="125"/>
      <c r="G105" s="126"/>
      <c r="H105" s="125"/>
      <c r="I105" s="126"/>
      <c r="J105" s="124"/>
      <c r="K105" s="126"/>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c r="GK105" s="92"/>
      <c r="GL105" s="92"/>
    </row>
    <row r="106" spans="1:194" s="99" customFormat="1">
      <c r="A106" s="109" t="s">
        <v>263</v>
      </c>
      <c r="B106" s="109"/>
      <c r="C106" s="109"/>
      <c r="D106" s="124"/>
      <c r="E106" s="125"/>
      <c r="F106" s="125"/>
      <c r="G106" s="126"/>
      <c r="H106" s="125"/>
      <c r="I106" s="126"/>
      <c r="J106" s="124"/>
      <c r="K106" s="126"/>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c r="CK106" s="92"/>
      <c r="CL106" s="92"/>
      <c r="CM106" s="92"/>
      <c r="CN106" s="92"/>
      <c r="CO106" s="92"/>
      <c r="CP106" s="92"/>
      <c r="CQ106" s="92"/>
      <c r="CR106" s="92"/>
      <c r="CS106" s="92"/>
      <c r="CT106" s="92"/>
      <c r="CU106" s="92"/>
      <c r="CV106" s="92"/>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s="92"/>
      <c r="EC106" s="92"/>
      <c r="ED106" s="92"/>
      <c r="EE106" s="92"/>
      <c r="EF106" s="92"/>
      <c r="EG106" s="92"/>
      <c r="EH106" s="92"/>
      <c r="EI106" s="92"/>
      <c r="EJ106" s="92"/>
      <c r="EK106" s="92"/>
      <c r="EL106" s="92"/>
      <c r="EM106" s="92"/>
      <c r="EN106" s="92"/>
      <c r="EO106" s="92"/>
      <c r="EP106" s="92"/>
      <c r="EQ106" s="92"/>
      <c r="ER106" s="92"/>
      <c r="ES106" s="92"/>
      <c r="ET106" s="92"/>
      <c r="EU106" s="92"/>
      <c r="EV106" s="92"/>
      <c r="EW106" s="92"/>
      <c r="EX106" s="92"/>
      <c r="EY106" s="92"/>
      <c r="EZ106" s="92"/>
      <c r="FA106" s="92"/>
      <c r="FB106" s="92"/>
      <c r="FC106" s="92"/>
      <c r="FD106" s="92"/>
      <c r="FE106" s="92"/>
      <c r="FF106" s="92"/>
      <c r="FG106" s="92"/>
      <c r="FH106" s="92"/>
      <c r="FI106" s="92"/>
      <c r="FJ106" s="92"/>
      <c r="FK106" s="92"/>
      <c r="FL106" s="92"/>
      <c r="FM106" s="92"/>
      <c r="FN106" s="92"/>
      <c r="FO106" s="92"/>
      <c r="FP106" s="92"/>
      <c r="FQ106" s="92"/>
      <c r="FR106" s="92"/>
      <c r="FS106" s="92"/>
      <c r="FT106" s="92"/>
      <c r="FU106" s="92"/>
      <c r="FV106" s="92"/>
      <c r="FW106" s="92"/>
      <c r="FX106" s="92"/>
      <c r="FY106" s="92"/>
      <c r="FZ106" s="92"/>
      <c r="GA106" s="92"/>
      <c r="GB106" s="92"/>
      <c r="GC106" s="92"/>
      <c r="GD106" s="92"/>
      <c r="GE106" s="92"/>
      <c r="GF106" s="92"/>
      <c r="GG106" s="92"/>
      <c r="GH106" s="92"/>
      <c r="GI106" s="92"/>
      <c r="GJ106" s="92"/>
      <c r="GK106" s="92"/>
      <c r="GL106" s="92"/>
    </row>
    <row r="107" spans="1:194" s="99" customFormat="1">
      <c r="A107" s="109" t="s">
        <v>264</v>
      </c>
      <c r="B107" s="109"/>
      <c r="C107" s="109"/>
      <c r="D107" s="124"/>
      <c r="E107" s="125"/>
      <c r="F107" s="125"/>
      <c r="G107" s="126"/>
      <c r="H107" s="125"/>
      <c r="I107" s="126"/>
      <c r="J107" s="124"/>
      <c r="K107" s="126"/>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2"/>
      <c r="DV107" s="92"/>
      <c r="DW107" s="92"/>
      <c r="DX107" s="92"/>
      <c r="DY107" s="92"/>
      <c r="DZ107" s="92"/>
      <c r="EA107" s="92"/>
      <c r="EB107" s="92"/>
      <c r="EC107" s="92"/>
      <c r="ED107" s="92"/>
      <c r="EE107" s="92"/>
      <c r="EF107" s="92"/>
      <c r="EG107" s="92"/>
      <c r="EH107" s="92"/>
      <c r="EI107" s="92"/>
      <c r="EJ107" s="92"/>
      <c r="EK107" s="92"/>
      <c r="EL107" s="92"/>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2"/>
      <c r="FL107" s="92"/>
      <c r="FM107" s="92"/>
      <c r="FN107" s="92"/>
      <c r="FO107" s="92"/>
      <c r="FP107" s="92"/>
      <c r="FQ107" s="92"/>
      <c r="FR107" s="92"/>
      <c r="FS107" s="92"/>
      <c r="FT107" s="92"/>
      <c r="FU107" s="92"/>
      <c r="FV107" s="92"/>
      <c r="FW107" s="92"/>
      <c r="FX107" s="92"/>
      <c r="FY107" s="92"/>
      <c r="FZ107" s="92"/>
      <c r="GA107" s="92"/>
      <c r="GB107" s="92"/>
      <c r="GC107" s="92"/>
      <c r="GD107" s="92"/>
      <c r="GE107" s="92"/>
      <c r="GF107" s="92"/>
      <c r="GG107" s="92"/>
      <c r="GH107" s="92"/>
      <c r="GI107" s="92"/>
      <c r="GJ107" s="92"/>
      <c r="GK107" s="92"/>
      <c r="GL107" s="92"/>
    </row>
    <row r="108" spans="1:194" s="99" customFormat="1">
      <c r="A108" s="109" t="s">
        <v>265</v>
      </c>
      <c r="B108" s="109"/>
      <c r="C108" s="109"/>
      <c r="D108" s="124"/>
      <c r="E108" s="125"/>
      <c r="F108" s="125"/>
      <c r="G108" s="126"/>
      <c r="H108" s="125"/>
      <c r="I108" s="126"/>
      <c r="J108" s="124"/>
      <c r="K108" s="126"/>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2"/>
      <c r="FL108" s="92"/>
      <c r="FM108" s="92"/>
      <c r="FN108" s="92"/>
      <c r="FO108" s="92"/>
      <c r="FP108" s="92"/>
      <c r="FQ108" s="92"/>
      <c r="FR108" s="92"/>
      <c r="FS108" s="92"/>
      <c r="FT108" s="92"/>
      <c r="FU108" s="92"/>
      <c r="FV108" s="92"/>
      <c r="FW108" s="92"/>
      <c r="FX108" s="92"/>
      <c r="FY108" s="92"/>
      <c r="FZ108" s="92"/>
      <c r="GA108" s="92"/>
      <c r="GB108" s="92"/>
      <c r="GC108" s="92"/>
      <c r="GD108" s="92"/>
      <c r="GE108" s="92"/>
      <c r="GF108" s="92"/>
      <c r="GG108" s="92"/>
      <c r="GH108" s="92"/>
      <c r="GI108" s="92"/>
      <c r="GJ108" s="92"/>
      <c r="GK108" s="92"/>
      <c r="GL108" s="92"/>
    </row>
    <row r="109" spans="1:194" s="99" customFormat="1">
      <c r="A109" s="109" t="s">
        <v>266</v>
      </c>
      <c r="B109" s="109"/>
      <c r="C109" s="109"/>
      <c r="D109" s="124"/>
      <c r="E109" s="125"/>
      <c r="F109" s="125"/>
      <c r="G109" s="126"/>
      <c r="H109" s="125"/>
      <c r="I109" s="126"/>
      <c r="J109" s="124"/>
      <c r="K109" s="126"/>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2"/>
      <c r="FL109" s="92"/>
      <c r="FM109" s="92"/>
      <c r="FN109" s="92"/>
      <c r="FO109" s="92"/>
      <c r="FP109" s="92"/>
      <c r="FQ109" s="92"/>
      <c r="FR109" s="92"/>
      <c r="FS109" s="92"/>
      <c r="FT109" s="92"/>
      <c r="FU109" s="92"/>
      <c r="FV109" s="92"/>
      <c r="FW109" s="92"/>
      <c r="FX109" s="92"/>
      <c r="FY109" s="92"/>
      <c r="FZ109" s="92"/>
      <c r="GA109" s="92"/>
      <c r="GB109" s="92"/>
      <c r="GC109" s="92"/>
      <c r="GD109" s="92"/>
      <c r="GE109" s="92"/>
      <c r="GF109" s="92"/>
      <c r="GG109" s="92"/>
      <c r="GH109" s="92"/>
      <c r="GI109" s="92"/>
      <c r="GJ109" s="92"/>
      <c r="GK109" s="92"/>
      <c r="GL109" s="92"/>
    </row>
    <row r="110" spans="1:194" s="99" customFormat="1">
      <c r="A110" s="109" t="s">
        <v>279</v>
      </c>
      <c r="B110" s="109"/>
      <c r="C110" s="109"/>
      <c r="D110" s="124"/>
      <c r="E110" s="125"/>
      <c r="F110" s="125"/>
      <c r="G110" s="126"/>
      <c r="H110" s="125"/>
      <c r="I110" s="126"/>
      <c r="J110" s="124"/>
      <c r="K110" s="126"/>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c r="FB110" s="92"/>
      <c r="FC110" s="92"/>
      <c r="FD110" s="92"/>
      <c r="FE110" s="92"/>
      <c r="FF110" s="92"/>
      <c r="FG110" s="92"/>
      <c r="FH110" s="92"/>
      <c r="FI110" s="92"/>
      <c r="FJ110" s="92"/>
      <c r="FK110" s="92"/>
      <c r="FL110" s="92"/>
      <c r="FM110" s="92"/>
      <c r="FN110" s="92"/>
      <c r="FO110" s="92"/>
      <c r="FP110" s="92"/>
      <c r="FQ110" s="92"/>
      <c r="FR110" s="92"/>
      <c r="FS110" s="92"/>
      <c r="FT110" s="92"/>
      <c r="FU110" s="92"/>
      <c r="FV110" s="92"/>
      <c r="FW110" s="92"/>
      <c r="FX110" s="92"/>
      <c r="FY110" s="92"/>
      <c r="FZ110" s="92"/>
      <c r="GA110" s="92"/>
      <c r="GB110" s="92"/>
      <c r="GC110" s="92"/>
      <c r="GD110" s="92"/>
      <c r="GE110" s="92"/>
      <c r="GF110" s="92"/>
      <c r="GG110" s="92"/>
      <c r="GH110" s="92"/>
      <c r="GI110" s="92"/>
      <c r="GJ110" s="92"/>
      <c r="GK110" s="92"/>
      <c r="GL110" s="92"/>
    </row>
    <row r="111" spans="1:194" s="99" customFormat="1">
      <c r="A111" s="109" t="s">
        <v>280</v>
      </c>
      <c r="B111" s="109"/>
      <c r="C111" s="109"/>
      <c r="D111" s="124"/>
      <c r="E111" s="125"/>
      <c r="F111" s="125"/>
      <c r="G111" s="126"/>
      <c r="H111" s="125"/>
      <c r="I111" s="126"/>
      <c r="J111" s="124"/>
      <c r="K111" s="126"/>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c r="FB111" s="92"/>
      <c r="FC111" s="92"/>
      <c r="FD111" s="92"/>
      <c r="FE111" s="92"/>
      <c r="FF111" s="92"/>
      <c r="FG111" s="92"/>
      <c r="FH111" s="92"/>
      <c r="FI111" s="92"/>
      <c r="FJ111" s="92"/>
      <c r="FK111" s="92"/>
      <c r="FL111" s="92"/>
      <c r="FM111" s="92"/>
      <c r="FN111" s="92"/>
      <c r="FO111" s="92"/>
      <c r="FP111" s="92"/>
      <c r="FQ111" s="92"/>
      <c r="FR111" s="92"/>
      <c r="FS111" s="92"/>
      <c r="FT111" s="92"/>
      <c r="FU111" s="92"/>
      <c r="FV111" s="92"/>
      <c r="FW111" s="92"/>
      <c r="FX111" s="92"/>
      <c r="FY111" s="92"/>
      <c r="FZ111" s="92"/>
      <c r="GA111" s="92"/>
      <c r="GB111" s="92"/>
      <c r="GC111" s="92"/>
      <c r="GD111" s="92"/>
      <c r="GE111" s="92"/>
      <c r="GF111" s="92"/>
      <c r="GG111" s="92"/>
      <c r="GH111" s="92"/>
      <c r="GI111" s="92"/>
      <c r="GJ111" s="92"/>
      <c r="GK111" s="92"/>
      <c r="GL111" s="92"/>
    </row>
    <row r="112" spans="1:194" s="99" customFormat="1">
      <c r="A112" s="109" t="s">
        <v>281</v>
      </c>
      <c r="B112" s="109"/>
      <c r="C112" s="109"/>
      <c r="D112" s="124"/>
      <c r="E112" s="125"/>
      <c r="F112" s="125"/>
      <c r="G112" s="126"/>
      <c r="H112" s="125"/>
      <c r="I112" s="126"/>
      <c r="J112" s="124"/>
      <c r="K112" s="126"/>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c r="GK112" s="92"/>
      <c r="GL112" s="92"/>
    </row>
    <row r="113" spans="1:194" s="99" customFormat="1">
      <c r="A113" s="109" t="s">
        <v>282</v>
      </c>
      <c r="B113" s="109"/>
      <c r="C113" s="109"/>
      <c r="D113" s="124"/>
      <c r="E113" s="125"/>
      <c r="F113" s="125"/>
      <c r="G113" s="126"/>
      <c r="H113" s="125"/>
      <c r="I113" s="126"/>
      <c r="J113" s="124"/>
      <c r="K113" s="126"/>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c r="EO113" s="92"/>
      <c r="EP113" s="92"/>
      <c r="EQ113" s="92"/>
      <c r="ER113" s="92"/>
      <c r="ES113" s="92"/>
      <c r="ET113" s="92"/>
      <c r="EU113" s="92"/>
      <c r="EV113" s="92"/>
      <c r="EW113" s="92"/>
      <c r="EX113" s="92"/>
      <c r="EY113" s="92"/>
      <c r="EZ113" s="92"/>
      <c r="FA113" s="92"/>
      <c r="FB113" s="92"/>
      <c r="FC113" s="92"/>
      <c r="FD113" s="92"/>
      <c r="FE113" s="92"/>
      <c r="FF113" s="92"/>
      <c r="FG113" s="92"/>
      <c r="FH113" s="92"/>
      <c r="FI113" s="92"/>
      <c r="FJ113" s="92"/>
      <c r="FK113" s="92"/>
      <c r="FL113" s="92"/>
      <c r="FM113" s="92"/>
      <c r="FN113" s="92"/>
      <c r="FO113" s="92"/>
      <c r="FP113" s="92"/>
      <c r="FQ113" s="92"/>
      <c r="FR113" s="92"/>
      <c r="FS113" s="92"/>
      <c r="FT113" s="92"/>
      <c r="FU113" s="92"/>
      <c r="FV113" s="92"/>
      <c r="FW113" s="92"/>
      <c r="FX113" s="92"/>
      <c r="FY113" s="92"/>
      <c r="FZ113" s="92"/>
      <c r="GA113" s="92"/>
      <c r="GB113" s="92"/>
      <c r="GC113" s="92"/>
      <c r="GD113" s="92"/>
      <c r="GE113" s="92"/>
      <c r="GF113" s="92"/>
      <c r="GG113" s="92"/>
      <c r="GH113" s="92"/>
      <c r="GI113" s="92"/>
      <c r="GJ113" s="92"/>
      <c r="GK113" s="92"/>
      <c r="GL113" s="92"/>
    </row>
    <row r="114" spans="1:194" s="99" customFormat="1">
      <c r="A114" s="109" t="s">
        <v>283</v>
      </c>
      <c r="B114" s="109"/>
      <c r="C114" s="109"/>
      <c r="D114" s="124"/>
      <c r="E114" s="125"/>
      <c r="F114" s="125"/>
      <c r="G114" s="126"/>
      <c r="H114" s="125"/>
      <c r="I114" s="126"/>
      <c r="J114" s="124"/>
      <c r="K114" s="126"/>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c r="GK114" s="92"/>
      <c r="GL114" s="92"/>
    </row>
    <row r="115" spans="1:194" s="99" customFormat="1">
      <c r="A115" s="109" t="s">
        <v>284</v>
      </c>
      <c r="B115" s="109"/>
      <c r="C115" s="109"/>
      <c r="D115" s="124"/>
      <c r="E115" s="125"/>
      <c r="F115" s="125"/>
      <c r="G115" s="126"/>
      <c r="H115" s="125"/>
      <c r="I115" s="126"/>
      <c r="J115" s="124"/>
      <c r="K115" s="126"/>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c r="GK115" s="92"/>
      <c r="GL115" s="92"/>
    </row>
    <row r="116" spans="1:194" s="99" customFormat="1">
      <c r="A116" s="109" t="s">
        <v>285</v>
      </c>
      <c r="B116" s="109"/>
      <c r="C116" s="109"/>
      <c r="D116" s="124"/>
      <c r="E116" s="125"/>
      <c r="F116" s="125"/>
      <c r="G116" s="126"/>
      <c r="H116" s="125"/>
      <c r="I116" s="126"/>
      <c r="J116" s="124"/>
      <c r="K116" s="126"/>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c r="GK116" s="92"/>
      <c r="GL116" s="92"/>
    </row>
    <row r="117" spans="1:194" s="99" customFormat="1">
      <c r="A117" s="109" t="s">
        <v>286</v>
      </c>
      <c r="B117" s="109"/>
      <c r="C117" s="109"/>
      <c r="D117" s="124"/>
      <c r="E117" s="125"/>
      <c r="F117" s="125"/>
      <c r="G117" s="126"/>
      <c r="H117" s="125"/>
      <c r="I117" s="126"/>
      <c r="J117" s="124"/>
      <c r="K117" s="126"/>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92"/>
      <c r="CT117" s="92"/>
      <c r="CU117" s="92"/>
      <c r="CV117" s="92"/>
      <c r="CW117" s="92"/>
      <c r="CX117" s="92"/>
      <c r="CY117" s="92"/>
      <c r="CZ117" s="92"/>
      <c r="DA117" s="92"/>
      <c r="DB117" s="92"/>
      <c r="DC117" s="92"/>
      <c r="DD117" s="92"/>
      <c r="DE117" s="92"/>
      <c r="DF117" s="92"/>
      <c r="DG117" s="92"/>
      <c r="DH117" s="92"/>
      <c r="DI117" s="92"/>
      <c r="DJ117" s="92"/>
      <c r="DK117" s="92"/>
      <c r="DL117" s="92"/>
      <c r="DM117" s="92"/>
      <c r="DN117" s="92"/>
      <c r="DO117" s="92"/>
      <c r="DP117" s="92"/>
      <c r="DQ117" s="92"/>
      <c r="DR117" s="92"/>
      <c r="DS117" s="92"/>
      <c r="DT117" s="92"/>
      <c r="DU117" s="92"/>
      <c r="DV117" s="92"/>
      <c r="DW117" s="92"/>
      <c r="DX117" s="92"/>
      <c r="DY117" s="92"/>
      <c r="DZ117" s="92"/>
      <c r="EA117" s="92"/>
      <c r="EB117" s="92"/>
      <c r="EC117" s="92"/>
      <c r="ED117" s="92"/>
      <c r="EE117" s="92"/>
      <c r="EF117" s="92"/>
      <c r="EG117" s="92"/>
      <c r="EH117" s="92"/>
      <c r="EI117" s="92"/>
      <c r="EJ117" s="92"/>
      <c r="EK117" s="92"/>
      <c r="EL117" s="92"/>
      <c r="EM117" s="92"/>
      <c r="EN117" s="92"/>
      <c r="EO117" s="92"/>
      <c r="EP117" s="92"/>
      <c r="EQ117" s="92"/>
      <c r="ER117" s="92"/>
      <c r="ES117" s="92"/>
      <c r="ET117" s="92"/>
      <c r="EU117" s="92"/>
      <c r="EV117" s="92"/>
      <c r="EW117" s="92"/>
      <c r="EX117" s="92"/>
      <c r="EY117" s="92"/>
      <c r="EZ117" s="92"/>
      <c r="FA117" s="92"/>
      <c r="FB117" s="92"/>
      <c r="FC117" s="92"/>
      <c r="FD117" s="92"/>
      <c r="FE117" s="92"/>
      <c r="FF117" s="92"/>
      <c r="FG117" s="92"/>
      <c r="FH117" s="92"/>
      <c r="FI117" s="92"/>
      <c r="FJ117" s="92"/>
      <c r="FK117" s="92"/>
      <c r="FL117" s="92"/>
      <c r="FM117" s="92"/>
      <c r="FN117" s="92"/>
      <c r="FO117" s="92"/>
      <c r="FP117" s="92"/>
      <c r="FQ117" s="92"/>
      <c r="FR117" s="92"/>
      <c r="FS117" s="92"/>
      <c r="FT117" s="92"/>
      <c r="FU117" s="92"/>
      <c r="FV117" s="92"/>
      <c r="FW117" s="92"/>
      <c r="FX117" s="92"/>
      <c r="FY117" s="92"/>
      <c r="FZ117" s="92"/>
      <c r="GA117" s="92"/>
      <c r="GB117" s="92"/>
      <c r="GC117" s="92"/>
      <c r="GD117" s="92"/>
      <c r="GE117" s="92"/>
      <c r="GF117" s="92"/>
      <c r="GG117" s="92"/>
      <c r="GH117" s="92"/>
      <c r="GI117" s="92"/>
      <c r="GJ117" s="92"/>
      <c r="GK117" s="92"/>
      <c r="GL117" s="92"/>
    </row>
    <row r="118" spans="1:194" s="99" customFormat="1">
      <c r="A118" s="109" t="s">
        <v>287</v>
      </c>
      <c r="B118" s="109"/>
      <c r="C118" s="109"/>
      <c r="D118" s="124"/>
      <c r="E118" s="125"/>
      <c r="F118" s="125"/>
      <c r="G118" s="126"/>
      <c r="H118" s="125"/>
      <c r="I118" s="126"/>
      <c r="J118" s="124"/>
      <c r="K118" s="126"/>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2"/>
      <c r="FZ118" s="92"/>
      <c r="GA118" s="92"/>
      <c r="GB118" s="92"/>
      <c r="GC118" s="92"/>
      <c r="GD118" s="92"/>
      <c r="GE118" s="92"/>
      <c r="GF118" s="92"/>
      <c r="GG118" s="92"/>
      <c r="GH118" s="92"/>
      <c r="GI118" s="92"/>
      <c r="GJ118" s="92"/>
      <c r="GK118" s="92"/>
      <c r="GL118" s="92"/>
    </row>
    <row r="119" spans="1:194" s="99" customFormat="1">
      <c r="A119" s="109" t="s">
        <v>288</v>
      </c>
      <c r="B119" s="109"/>
      <c r="C119" s="109"/>
      <c r="D119" s="124"/>
      <c r="E119" s="125"/>
      <c r="F119" s="125"/>
      <c r="G119" s="126"/>
      <c r="H119" s="125"/>
      <c r="I119" s="126"/>
      <c r="J119" s="124"/>
      <c r="K119" s="126"/>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c r="FB119" s="92"/>
      <c r="FC119" s="92"/>
      <c r="FD119" s="92"/>
      <c r="FE119" s="92"/>
      <c r="FF119" s="92"/>
      <c r="FG119" s="92"/>
      <c r="FH119" s="92"/>
      <c r="FI119" s="92"/>
      <c r="FJ119" s="92"/>
      <c r="FK119" s="92"/>
      <c r="FL119" s="92"/>
      <c r="FM119" s="92"/>
      <c r="FN119" s="92"/>
      <c r="FO119" s="92"/>
      <c r="FP119" s="92"/>
      <c r="FQ119" s="92"/>
      <c r="FR119" s="92"/>
      <c r="FS119" s="92"/>
      <c r="FT119" s="92"/>
      <c r="FU119" s="92"/>
      <c r="FV119" s="92"/>
      <c r="FW119" s="92"/>
      <c r="FX119" s="92"/>
      <c r="FY119" s="92"/>
      <c r="FZ119" s="92"/>
      <c r="GA119" s="92"/>
      <c r="GB119" s="92"/>
      <c r="GC119" s="92"/>
      <c r="GD119" s="92"/>
      <c r="GE119" s="92"/>
      <c r="GF119" s="92"/>
      <c r="GG119" s="92"/>
      <c r="GH119" s="92"/>
      <c r="GI119" s="92"/>
      <c r="GJ119" s="92"/>
      <c r="GK119" s="92"/>
      <c r="GL119" s="92"/>
    </row>
    <row r="120" spans="1:194" s="99" customFormat="1">
      <c r="A120" s="109" t="s">
        <v>289</v>
      </c>
      <c r="B120" s="109"/>
      <c r="C120" s="109"/>
      <c r="D120" s="124"/>
      <c r="E120" s="125"/>
      <c r="F120" s="125"/>
      <c r="G120" s="126"/>
      <c r="H120" s="125"/>
      <c r="I120" s="126"/>
      <c r="J120" s="124"/>
      <c r="K120" s="126"/>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L120" s="92"/>
      <c r="FM120" s="92"/>
      <c r="FN120" s="92"/>
      <c r="FO120" s="92"/>
      <c r="FP120" s="92"/>
      <c r="FQ120" s="92"/>
      <c r="FR120" s="92"/>
      <c r="FS120" s="92"/>
      <c r="FT120" s="92"/>
      <c r="FU120" s="92"/>
      <c r="FV120" s="92"/>
      <c r="FW120" s="92"/>
      <c r="FX120" s="92"/>
      <c r="FY120" s="92"/>
      <c r="FZ120" s="92"/>
      <c r="GA120" s="92"/>
      <c r="GB120" s="92"/>
      <c r="GC120" s="92"/>
      <c r="GD120" s="92"/>
      <c r="GE120" s="92"/>
      <c r="GF120" s="92"/>
      <c r="GG120" s="92"/>
      <c r="GH120" s="92"/>
      <c r="GI120" s="92"/>
      <c r="GJ120" s="92"/>
      <c r="GK120" s="92"/>
      <c r="GL120" s="92"/>
    </row>
    <row r="121" spans="1:194" s="99" customFormat="1">
      <c r="A121" s="109" t="s">
        <v>290</v>
      </c>
      <c r="B121" s="109"/>
      <c r="C121" s="109"/>
      <c r="D121" s="124"/>
      <c r="E121" s="125"/>
      <c r="F121" s="125"/>
      <c r="G121" s="126"/>
      <c r="H121" s="125"/>
      <c r="I121" s="126"/>
      <c r="J121" s="124"/>
      <c r="K121" s="126"/>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c r="GK121" s="92"/>
      <c r="GL121" s="92"/>
    </row>
    <row r="122" spans="1:194" s="99" customFormat="1">
      <c r="A122" s="109" t="s">
        <v>291</v>
      </c>
      <c r="B122" s="109"/>
      <c r="C122" s="109"/>
      <c r="D122" s="124"/>
      <c r="E122" s="125"/>
      <c r="F122" s="125"/>
      <c r="G122" s="126"/>
      <c r="H122" s="125"/>
      <c r="I122" s="126"/>
      <c r="J122" s="124"/>
      <c r="K122" s="126"/>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2"/>
      <c r="CY122" s="92"/>
      <c r="CZ122" s="92"/>
      <c r="DA122" s="92"/>
      <c r="DB122" s="92"/>
      <c r="DC122" s="92"/>
      <c r="DD122" s="92"/>
      <c r="DE122" s="92"/>
      <c r="DF122" s="92"/>
      <c r="DG122" s="92"/>
      <c r="DH122" s="92"/>
      <c r="DI122" s="92"/>
      <c r="DJ122" s="92"/>
      <c r="DK122" s="92"/>
      <c r="DL122" s="92"/>
      <c r="DM122" s="92"/>
      <c r="DN122" s="92"/>
      <c r="DO122" s="92"/>
      <c r="DP122" s="92"/>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c r="EO122" s="92"/>
      <c r="EP122" s="92"/>
      <c r="EQ122" s="92"/>
      <c r="ER122" s="92"/>
      <c r="ES122" s="92"/>
      <c r="ET122" s="92"/>
      <c r="EU122" s="92"/>
      <c r="EV122" s="92"/>
      <c r="EW122" s="92"/>
      <c r="EX122" s="92"/>
      <c r="EY122" s="92"/>
      <c r="EZ122" s="92"/>
      <c r="FA122" s="92"/>
      <c r="FB122" s="92"/>
      <c r="FC122" s="92"/>
      <c r="FD122" s="92"/>
      <c r="FE122" s="92"/>
      <c r="FF122" s="92"/>
      <c r="FG122" s="92"/>
      <c r="FH122" s="92"/>
      <c r="FI122" s="92"/>
      <c r="FJ122" s="92"/>
      <c r="FK122" s="92"/>
      <c r="FL122" s="92"/>
      <c r="FM122" s="92"/>
      <c r="FN122" s="92"/>
      <c r="FO122" s="92"/>
      <c r="FP122" s="92"/>
      <c r="FQ122" s="92"/>
      <c r="FR122" s="92"/>
      <c r="FS122" s="92"/>
      <c r="FT122" s="92"/>
      <c r="FU122" s="92"/>
      <c r="FV122" s="92"/>
      <c r="FW122" s="92"/>
      <c r="FX122" s="92"/>
      <c r="FY122" s="92"/>
      <c r="FZ122" s="92"/>
      <c r="GA122" s="92"/>
      <c r="GB122" s="92"/>
      <c r="GC122" s="92"/>
      <c r="GD122" s="92"/>
      <c r="GE122" s="92"/>
      <c r="GF122" s="92"/>
      <c r="GG122" s="92"/>
      <c r="GH122" s="92"/>
      <c r="GI122" s="92"/>
      <c r="GJ122" s="92"/>
      <c r="GK122" s="92"/>
      <c r="GL122" s="92"/>
    </row>
    <row r="123" spans="1:194" s="99" customFormat="1">
      <c r="A123" s="109" t="s">
        <v>292</v>
      </c>
      <c r="B123" s="109"/>
      <c r="C123" s="109"/>
      <c r="D123" s="124"/>
      <c r="E123" s="125"/>
      <c r="F123" s="125"/>
      <c r="G123" s="126"/>
      <c r="H123" s="125"/>
      <c r="I123" s="126"/>
      <c r="J123" s="124"/>
      <c r="K123" s="126"/>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2"/>
      <c r="CY123" s="92"/>
      <c r="CZ123" s="92"/>
      <c r="DA123" s="92"/>
      <c r="DB123" s="92"/>
      <c r="DC123" s="92"/>
      <c r="DD123" s="92"/>
      <c r="DE123" s="92"/>
      <c r="DF123" s="92"/>
      <c r="DG123" s="92"/>
      <c r="DH123" s="92"/>
      <c r="DI123" s="92"/>
      <c r="DJ123" s="92"/>
      <c r="DK123" s="92"/>
      <c r="DL123" s="92"/>
      <c r="DM123" s="92"/>
      <c r="DN123" s="92"/>
      <c r="DO123" s="92"/>
      <c r="DP123" s="92"/>
      <c r="DQ123" s="92"/>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c r="EO123" s="92"/>
      <c r="EP123" s="92"/>
      <c r="EQ123" s="92"/>
      <c r="ER123" s="92"/>
      <c r="ES123" s="92"/>
      <c r="ET123" s="92"/>
      <c r="EU123" s="92"/>
      <c r="EV123" s="92"/>
      <c r="EW123" s="92"/>
      <c r="EX123" s="92"/>
      <c r="EY123" s="92"/>
      <c r="EZ123" s="92"/>
      <c r="FA123" s="92"/>
      <c r="FB123" s="92"/>
      <c r="FC123" s="92"/>
      <c r="FD123" s="92"/>
      <c r="FE123" s="92"/>
      <c r="FF123" s="92"/>
      <c r="FG123" s="92"/>
      <c r="FH123" s="92"/>
      <c r="FI123" s="92"/>
      <c r="FJ123" s="92"/>
      <c r="FK123" s="92"/>
      <c r="FL123" s="92"/>
      <c r="FM123" s="92"/>
      <c r="FN123" s="92"/>
      <c r="FO123" s="92"/>
      <c r="FP123" s="92"/>
      <c r="FQ123" s="92"/>
      <c r="FR123" s="92"/>
      <c r="FS123" s="92"/>
      <c r="FT123" s="92"/>
      <c r="FU123" s="92"/>
      <c r="FV123" s="92"/>
      <c r="FW123" s="92"/>
      <c r="FX123" s="92"/>
      <c r="FY123" s="92"/>
      <c r="FZ123" s="92"/>
      <c r="GA123" s="92"/>
      <c r="GB123" s="92"/>
      <c r="GC123" s="92"/>
      <c r="GD123" s="92"/>
      <c r="GE123" s="92"/>
      <c r="GF123" s="92"/>
      <c r="GG123" s="92"/>
      <c r="GH123" s="92"/>
      <c r="GI123" s="92"/>
      <c r="GJ123" s="92"/>
      <c r="GK123" s="92"/>
      <c r="GL123" s="92"/>
    </row>
    <row r="124" spans="1:194" s="99" customFormat="1">
      <c r="A124" s="109" t="s">
        <v>293</v>
      </c>
      <c r="B124" s="109"/>
      <c r="C124" s="109"/>
      <c r="D124" s="124"/>
      <c r="E124" s="125"/>
      <c r="F124" s="125"/>
      <c r="G124" s="126"/>
      <c r="H124" s="125"/>
      <c r="I124" s="126"/>
      <c r="J124" s="124"/>
      <c r="K124" s="126"/>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c r="EO124" s="92"/>
      <c r="EP124" s="92"/>
      <c r="EQ124" s="92"/>
      <c r="ER124" s="92"/>
      <c r="ES124" s="92"/>
      <c r="ET124" s="92"/>
      <c r="EU124" s="92"/>
      <c r="EV124" s="92"/>
      <c r="EW124" s="92"/>
      <c r="EX124" s="92"/>
      <c r="EY124" s="92"/>
      <c r="EZ124" s="92"/>
      <c r="FA124" s="92"/>
      <c r="FB124" s="92"/>
      <c r="FC124" s="92"/>
      <c r="FD124" s="92"/>
      <c r="FE124" s="92"/>
      <c r="FF124" s="92"/>
      <c r="FG124" s="92"/>
      <c r="FH124" s="92"/>
      <c r="FI124" s="92"/>
      <c r="FJ124" s="92"/>
      <c r="FK124" s="92"/>
      <c r="FL124" s="92"/>
      <c r="FM124" s="92"/>
      <c r="FN124" s="92"/>
      <c r="FO124" s="92"/>
      <c r="FP124" s="92"/>
      <c r="FQ124" s="92"/>
      <c r="FR124" s="92"/>
      <c r="FS124" s="92"/>
      <c r="FT124" s="92"/>
      <c r="FU124" s="92"/>
      <c r="FV124" s="92"/>
      <c r="FW124" s="92"/>
      <c r="FX124" s="92"/>
      <c r="FY124" s="92"/>
      <c r="FZ124" s="92"/>
      <c r="GA124" s="92"/>
      <c r="GB124" s="92"/>
      <c r="GC124" s="92"/>
      <c r="GD124" s="92"/>
      <c r="GE124" s="92"/>
      <c r="GF124" s="92"/>
      <c r="GG124" s="92"/>
      <c r="GH124" s="92"/>
      <c r="GI124" s="92"/>
      <c r="GJ124" s="92"/>
      <c r="GK124" s="92"/>
      <c r="GL124" s="92"/>
    </row>
    <row r="125" spans="1:194" s="99" customFormat="1">
      <c r="A125" s="109" t="s">
        <v>294</v>
      </c>
      <c r="B125" s="109"/>
      <c r="C125" s="109"/>
      <c r="D125" s="124"/>
      <c r="E125" s="125"/>
      <c r="F125" s="125"/>
      <c r="G125" s="126"/>
      <c r="H125" s="125"/>
      <c r="I125" s="126"/>
      <c r="J125" s="124"/>
      <c r="K125" s="126"/>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2"/>
      <c r="DD125" s="92"/>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2"/>
      <c r="FL125" s="92"/>
      <c r="FM125" s="92"/>
      <c r="FN125" s="92"/>
      <c r="FO125" s="92"/>
      <c r="FP125" s="92"/>
      <c r="FQ125" s="92"/>
      <c r="FR125" s="92"/>
      <c r="FS125" s="92"/>
      <c r="FT125" s="92"/>
      <c r="FU125" s="92"/>
      <c r="FV125" s="92"/>
      <c r="FW125" s="92"/>
      <c r="FX125" s="92"/>
      <c r="FY125" s="92"/>
      <c r="FZ125" s="92"/>
      <c r="GA125" s="92"/>
      <c r="GB125" s="92"/>
      <c r="GC125" s="92"/>
      <c r="GD125" s="92"/>
      <c r="GE125" s="92"/>
      <c r="GF125" s="92"/>
      <c r="GG125" s="92"/>
      <c r="GH125" s="92"/>
      <c r="GI125" s="92"/>
      <c r="GJ125" s="92"/>
      <c r="GK125" s="92"/>
      <c r="GL125" s="92"/>
    </row>
    <row r="126" spans="1:194" s="99" customFormat="1">
      <c r="A126" s="109" t="s">
        <v>295</v>
      </c>
      <c r="B126" s="109"/>
      <c r="C126" s="109"/>
      <c r="D126" s="124"/>
      <c r="E126" s="125"/>
      <c r="F126" s="125"/>
      <c r="G126" s="126"/>
      <c r="H126" s="125"/>
      <c r="I126" s="126"/>
      <c r="J126" s="124"/>
      <c r="K126" s="126"/>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2"/>
      <c r="CY126" s="92"/>
      <c r="CZ126" s="92"/>
      <c r="DA126" s="92"/>
      <c r="DB126" s="92"/>
      <c r="DC126" s="92"/>
      <c r="DD126" s="92"/>
      <c r="DE126" s="92"/>
      <c r="DF126" s="92"/>
      <c r="DG126" s="92"/>
      <c r="DH126" s="92"/>
      <c r="DI126" s="92"/>
      <c r="DJ126" s="92"/>
      <c r="DK126" s="92"/>
      <c r="DL126" s="92"/>
      <c r="DM126" s="92"/>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c r="EO126" s="92"/>
      <c r="EP126" s="92"/>
      <c r="EQ126" s="92"/>
      <c r="ER126" s="92"/>
      <c r="ES126" s="92"/>
      <c r="ET126" s="92"/>
      <c r="EU126" s="92"/>
      <c r="EV126" s="92"/>
      <c r="EW126" s="92"/>
      <c r="EX126" s="92"/>
      <c r="EY126" s="92"/>
      <c r="EZ126" s="92"/>
      <c r="FA126" s="92"/>
      <c r="FB126" s="92"/>
      <c r="FC126" s="92"/>
      <c r="FD126" s="92"/>
      <c r="FE126" s="92"/>
      <c r="FF126" s="92"/>
      <c r="FG126" s="92"/>
      <c r="FH126" s="92"/>
      <c r="FI126" s="92"/>
      <c r="FJ126" s="92"/>
      <c r="FK126" s="92"/>
      <c r="FL126" s="92"/>
      <c r="FM126" s="92"/>
      <c r="FN126" s="92"/>
      <c r="FO126" s="92"/>
      <c r="FP126" s="92"/>
      <c r="FQ126" s="92"/>
      <c r="FR126" s="92"/>
      <c r="FS126" s="92"/>
      <c r="FT126" s="92"/>
      <c r="FU126" s="92"/>
      <c r="FV126" s="92"/>
      <c r="FW126" s="92"/>
      <c r="FX126" s="92"/>
      <c r="FY126" s="92"/>
      <c r="FZ126" s="92"/>
      <c r="GA126" s="92"/>
      <c r="GB126" s="92"/>
      <c r="GC126" s="92"/>
      <c r="GD126" s="92"/>
      <c r="GE126" s="92"/>
      <c r="GF126" s="92"/>
      <c r="GG126" s="92"/>
      <c r="GH126" s="92"/>
      <c r="GI126" s="92"/>
      <c r="GJ126" s="92"/>
      <c r="GK126" s="92"/>
      <c r="GL126" s="92"/>
    </row>
    <row r="127" spans="1:194" s="99" customFormat="1">
      <c r="A127" s="109" t="s">
        <v>296</v>
      </c>
      <c r="B127" s="109"/>
      <c r="C127" s="109"/>
      <c r="D127" s="124"/>
      <c r="E127" s="125"/>
      <c r="F127" s="125"/>
      <c r="G127" s="126"/>
      <c r="H127" s="125"/>
      <c r="I127" s="126"/>
      <c r="J127" s="124"/>
      <c r="K127" s="126"/>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2"/>
      <c r="CY127" s="92"/>
      <c r="CZ127" s="92"/>
      <c r="DA127" s="92"/>
      <c r="DB127" s="92"/>
      <c r="DC127" s="92"/>
      <c r="DD127" s="92"/>
      <c r="DE127" s="92"/>
      <c r="DF127" s="92"/>
      <c r="DG127" s="92"/>
      <c r="DH127" s="92"/>
      <c r="DI127" s="92"/>
      <c r="DJ127" s="92"/>
      <c r="DK127" s="92"/>
      <c r="DL127" s="92"/>
      <c r="DM127" s="92"/>
      <c r="DN127" s="92"/>
      <c r="DO127" s="92"/>
      <c r="DP127" s="92"/>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c r="EO127" s="92"/>
      <c r="EP127" s="92"/>
      <c r="EQ127" s="92"/>
      <c r="ER127" s="92"/>
      <c r="ES127" s="92"/>
      <c r="ET127" s="92"/>
      <c r="EU127" s="92"/>
      <c r="EV127" s="92"/>
      <c r="EW127" s="92"/>
      <c r="EX127" s="92"/>
      <c r="EY127" s="92"/>
      <c r="EZ127" s="92"/>
      <c r="FA127" s="92"/>
      <c r="FB127" s="92"/>
      <c r="FC127" s="92"/>
      <c r="FD127" s="92"/>
      <c r="FE127" s="92"/>
      <c r="FF127" s="92"/>
      <c r="FG127" s="92"/>
      <c r="FH127" s="92"/>
      <c r="FI127" s="92"/>
      <c r="FJ127" s="92"/>
      <c r="FK127" s="92"/>
      <c r="FL127" s="92"/>
      <c r="FM127" s="92"/>
      <c r="FN127" s="92"/>
      <c r="FO127" s="92"/>
      <c r="FP127" s="92"/>
      <c r="FQ127" s="92"/>
      <c r="FR127" s="92"/>
      <c r="FS127" s="92"/>
      <c r="FT127" s="92"/>
      <c r="FU127" s="92"/>
      <c r="FV127" s="92"/>
      <c r="FW127" s="92"/>
      <c r="FX127" s="92"/>
      <c r="FY127" s="92"/>
      <c r="FZ127" s="92"/>
      <c r="GA127" s="92"/>
      <c r="GB127" s="92"/>
      <c r="GC127" s="92"/>
      <c r="GD127" s="92"/>
      <c r="GE127" s="92"/>
      <c r="GF127" s="92"/>
      <c r="GG127" s="92"/>
      <c r="GH127" s="92"/>
      <c r="GI127" s="92"/>
      <c r="GJ127" s="92"/>
      <c r="GK127" s="92"/>
      <c r="GL127" s="92"/>
    </row>
    <row r="128" spans="1:194" s="99" customFormat="1">
      <c r="A128" s="109" t="s">
        <v>297</v>
      </c>
      <c r="B128" s="109"/>
      <c r="C128" s="109"/>
      <c r="D128" s="124"/>
      <c r="E128" s="125"/>
      <c r="F128" s="125"/>
      <c r="G128" s="126"/>
      <c r="H128" s="125"/>
      <c r="I128" s="126"/>
      <c r="J128" s="124"/>
      <c r="K128" s="126"/>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c r="EO128" s="92"/>
      <c r="EP128" s="92"/>
      <c r="EQ128" s="92"/>
      <c r="ER128" s="92"/>
      <c r="ES128" s="92"/>
      <c r="ET128" s="92"/>
      <c r="EU128" s="92"/>
      <c r="EV128" s="92"/>
      <c r="EW128" s="92"/>
      <c r="EX128" s="92"/>
      <c r="EY128" s="92"/>
      <c r="EZ128" s="92"/>
      <c r="FA128" s="92"/>
      <c r="FB128" s="92"/>
      <c r="FC128" s="92"/>
      <c r="FD128" s="92"/>
      <c r="FE128" s="92"/>
      <c r="FF128" s="92"/>
      <c r="FG128" s="92"/>
      <c r="FH128" s="92"/>
      <c r="FI128" s="92"/>
      <c r="FJ128" s="92"/>
      <c r="FK128" s="92"/>
      <c r="FL128" s="92"/>
      <c r="FM128" s="92"/>
      <c r="FN128" s="92"/>
      <c r="FO128" s="92"/>
      <c r="FP128" s="92"/>
      <c r="FQ128" s="92"/>
      <c r="FR128" s="92"/>
      <c r="FS128" s="92"/>
      <c r="FT128" s="92"/>
      <c r="FU128" s="92"/>
      <c r="FV128" s="92"/>
      <c r="FW128" s="92"/>
      <c r="FX128" s="92"/>
      <c r="FY128" s="92"/>
      <c r="FZ128" s="92"/>
      <c r="GA128" s="92"/>
      <c r="GB128" s="92"/>
      <c r="GC128" s="92"/>
      <c r="GD128" s="92"/>
      <c r="GE128" s="92"/>
      <c r="GF128" s="92"/>
      <c r="GG128" s="92"/>
      <c r="GH128" s="92"/>
      <c r="GI128" s="92"/>
      <c r="GJ128" s="92"/>
      <c r="GK128" s="92"/>
      <c r="GL128" s="92"/>
    </row>
    <row r="129" spans="1:194" s="99" customFormat="1">
      <c r="A129" s="109" t="s">
        <v>298</v>
      </c>
      <c r="B129" s="109"/>
      <c r="C129" s="109"/>
      <c r="D129" s="124"/>
      <c r="E129" s="125"/>
      <c r="F129" s="125"/>
      <c r="G129" s="126"/>
      <c r="H129" s="125"/>
      <c r="I129" s="126"/>
      <c r="J129" s="124"/>
      <c r="K129" s="126"/>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row>
    <row r="130" spans="1:194" s="99" customFormat="1">
      <c r="A130" s="109" t="s">
        <v>299</v>
      </c>
      <c r="B130" s="109"/>
      <c r="C130" s="109"/>
      <c r="D130" s="124"/>
      <c r="E130" s="125"/>
      <c r="F130" s="125"/>
      <c r="G130" s="126"/>
      <c r="H130" s="125"/>
      <c r="I130" s="126"/>
      <c r="J130" s="124"/>
      <c r="K130" s="126"/>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c r="GK130" s="92"/>
      <c r="GL130" s="92"/>
    </row>
    <row r="131" spans="1:194" s="99" customFormat="1">
      <c r="A131" s="109" t="s">
        <v>300</v>
      </c>
      <c r="B131" s="109"/>
      <c r="C131" s="109"/>
      <c r="D131" s="124"/>
      <c r="E131" s="125"/>
      <c r="F131" s="125"/>
      <c r="G131" s="126"/>
      <c r="H131" s="125"/>
      <c r="I131" s="126"/>
      <c r="J131" s="124"/>
      <c r="K131" s="126"/>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c r="FU131" s="92"/>
      <c r="FV131" s="92"/>
      <c r="FW131" s="92"/>
      <c r="FX131" s="92"/>
      <c r="FY131" s="92"/>
      <c r="FZ131" s="92"/>
      <c r="GA131" s="92"/>
      <c r="GB131" s="92"/>
      <c r="GC131" s="92"/>
      <c r="GD131" s="92"/>
      <c r="GE131" s="92"/>
      <c r="GF131" s="92"/>
      <c r="GG131" s="92"/>
      <c r="GH131" s="92"/>
      <c r="GI131" s="92"/>
      <c r="GJ131" s="92"/>
      <c r="GK131" s="92"/>
      <c r="GL131" s="92"/>
    </row>
    <row r="132" spans="1:194" s="99" customFormat="1">
      <c r="A132" s="109" t="s">
        <v>301</v>
      </c>
      <c r="B132" s="109"/>
      <c r="C132" s="109"/>
      <c r="D132" s="124"/>
      <c r="E132" s="125"/>
      <c r="F132" s="125"/>
      <c r="G132" s="126"/>
      <c r="H132" s="125"/>
      <c r="I132" s="126"/>
      <c r="J132" s="124"/>
      <c r="K132" s="126"/>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c r="GK132" s="92"/>
      <c r="GL132" s="92"/>
    </row>
    <row r="133" spans="1:194" s="99" customFormat="1">
      <c r="A133" s="109" t="s">
        <v>302</v>
      </c>
      <c r="B133" s="109"/>
      <c r="C133" s="109"/>
      <c r="D133" s="124"/>
      <c r="E133" s="125"/>
      <c r="F133" s="125"/>
      <c r="G133" s="126"/>
      <c r="H133" s="125"/>
      <c r="I133" s="126"/>
      <c r="J133" s="124"/>
      <c r="K133" s="126"/>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c r="GK133" s="92"/>
      <c r="GL133" s="92"/>
    </row>
    <row r="134" spans="1:194" s="99" customFormat="1">
      <c r="A134" s="109" t="s">
        <v>303</v>
      </c>
      <c r="B134" s="109"/>
      <c r="C134" s="109"/>
      <c r="D134" s="124"/>
      <c r="E134" s="125"/>
      <c r="F134" s="125"/>
      <c r="G134" s="126"/>
      <c r="H134" s="125"/>
      <c r="I134" s="126"/>
      <c r="J134" s="124"/>
      <c r="K134" s="126"/>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c r="GK134" s="92"/>
      <c r="GL134" s="92"/>
    </row>
    <row r="135" spans="1:194" s="99" customFormat="1">
      <c r="A135" s="109" t="s">
        <v>304</v>
      </c>
      <c r="B135" s="109"/>
      <c r="C135" s="109"/>
      <c r="D135" s="124"/>
      <c r="E135" s="125"/>
      <c r="F135" s="125"/>
      <c r="G135" s="126"/>
      <c r="H135" s="125"/>
      <c r="I135" s="126"/>
      <c r="J135" s="124"/>
      <c r="K135" s="126"/>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c r="GK135" s="92"/>
      <c r="GL135" s="92"/>
    </row>
    <row r="136" spans="1:194" s="99" customFormat="1">
      <c r="A136" s="109" t="s">
        <v>305</v>
      </c>
      <c r="B136" s="109"/>
      <c r="C136" s="109"/>
      <c r="D136" s="124"/>
      <c r="E136" s="125"/>
      <c r="F136" s="125"/>
      <c r="G136" s="126"/>
      <c r="H136" s="125"/>
      <c r="I136" s="126"/>
      <c r="J136" s="124"/>
      <c r="K136" s="126"/>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c r="GK136" s="92"/>
      <c r="GL136" s="92"/>
    </row>
    <row r="137" spans="1:194" s="99" customFormat="1">
      <c r="A137" s="109" t="s">
        <v>306</v>
      </c>
      <c r="B137" s="109"/>
      <c r="C137" s="109"/>
      <c r="D137" s="124"/>
      <c r="E137" s="125"/>
      <c r="F137" s="125"/>
      <c r="G137" s="126"/>
      <c r="H137" s="125"/>
      <c r="I137" s="126"/>
      <c r="J137" s="124"/>
      <c r="K137" s="126"/>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row>
    <row r="138" spans="1:194" s="99" customFormat="1">
      <c r="A138" s="109" t="s">
        <v>307</v>
      </c>
      <c r="B138" s="109"/>
      <c r="C138" s="109"/>
      <c r="D138" s="124"/>
      <c r="E138" s="125"/>
      <c r="F138" s="125"/>
      <c r="G138" s="126"/>
      <c r="H138" s="125"/>
      <c r="I138" s="126"/>
      <c r="J138" s="124"/>
      <c r="K138" s="126"/>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c r="GK138" s="92"/>
      <c r="GL138" s="92"/>
    </row>
    <row r="139" spans="1:194" s="99" customFormat="1">
      <c r="A139" s="109" t="s">
        <v>308</v>
      </c>
      <c r="B139" s="109"/>
      <c r="C139" s="109"/>
      <c r="D139" s="124"/>
      <c r="E139" s="125"/>
      <c r="F139" s="125"/>
      <c r="G139" s="126"/>
      <c r="H139" s="125"/>
      <c r="I139" s="126"/>
      <c r="J139" s="124"/>
      <c r="K139" s="126"/>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c r="GK139" s="92"/>
      <c r="GL139" s="92"/>
    </row>
    <row r="140" spans="1:194" s="99" customFormat="1">
      <c r="A140" s="109" t="s">
        <v>309</v>
      </c>
      <c r="B140" s="109"/>
      <c r="C140" s="109"/>
      <c r="D140" s="124"/>
      <c r="E140" s="125"/>
      <c r="F140" s="125"/>
      <c r="G140" s="126"/>
      <c r="H140" s="125"/>
      <c r="I140" s="126"/>
      <c r="J140" s="124"/>
      <c r="K140" s="126"/>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2"/>
      <c r="CY140" s="92"/>
      <c r="CZ140" s="92"/>
      <c r="DA140" s="92"/>
      <c r="DB140" s="92"/>
      <c r="DC140" s="92"/>
      <c r="DD140" s="92"/>
      <c r="DE140" s="92"/>
      <c r="DF140" s="92"/>
      <c r="DG140" s="92"/>
      <c r="DH140" s="92"/>
      <c r="DI140" s="92"/>
      <c r="DJ140" s="92"/>
      <c r="DK140" s="92"/>
      <c r="DL140" s="92"/>
      <c r="DM140" s="92"/>
      <c r="DN140" s="92"/>
      <c r="DO140" s="92"/>
      <c r="DP140" s="92"/>
      <c r="DQ140" s="92"/>
      <c r="DR140" s="92"/>
      <c r="DS140" s="92"/>
      <c r="DT140" s="92"/>
      <c r="DU140" s="92"/>
      <c r="DV140" s="92"/>
      <c r="DW140" s="92"/>
      <c r="DX140" s="92"/>
      <c r="DY140" s="92"/>
      <c r="DZ140" s="92"/>
      <c r="EA140" s="92"/>
      <c r="EB140" s="92"/>
      <c r="EC140" s="92"/>
      <c r="ED140" s="92"/>
      <c r="EE140" s="92"/>
      <c r="EF140" s="92"/>
      <c r="EG140" s="92"/>
      <c r="EH140" s="92"/>
      <c r="EI140" s="92"/>
      <c r="EJ140" s="92"/>
      <c r="EK140" s="92"/>
      <c r="EL140" s="92"/>
      <c r="EM140" s="92"/>
      <c r="EN140" s="92"/>
      <c r="EO140" s="92"/>
      <c r="EP140" s="92"/>
      <c r="EQ140" s="92"/>
      <c r="ER140" s="92"/>
      <c r="ES140" s="92"/>
      <c r="ET140" s="92"/>
      <c r="EU140" s="92"/>
      <c r="EV140" s="92"/>
      <c r="EW140" s="92"/>
      <c r="EX140" s="92"/>
      <c r="EY140" s="92"/>
      <c r="EZ140" s="92"/>
      <c r="FA140" s="92"/>
      <c r="FB140" s="92"/>
      <c r="FC140" s="92"/>
      <c r="FD140" s="92"/>
      <c r="FE140" s="92"/>
      <c r="FF140" s="92"/>
      <c r="FG140" s="92"/>
      <c r="FH140" s="92"/>
      <c r="FI140" s="92"/>
      <c r="FJ140" s="92"/>
      <c r="FK140" s="92"/>
      <c r="FL140" s="92"/>
      <c r="FM140" s="92"/>
      <c r="FN140" s="92"/>
      <c r="FO140" s="92"/>
      <c r="FP140" s="92"/>
      <c r="FQ140" s="92"/>
      <c r="FR140" s="92"/>
      <c r="FS140" s="92"/>
      <c r="FT140" s="92"/>
      <c r="FU140" s="92"/>
      <c r="FV140" s="92"/>
      <c r="FW140" s="92"/>
      <c r="FX140" s="92"/>
      <c r="FY140" s="92"/>
      <c r="FZ140" s="92"/>
      <c r="GA140" s="92"/>
      <c r="GB140" s="92"/>
      <c r="GC140" s="92"/>
      <c r="GD140" s="92"/>
      <c r="GE140" s="92"/>
      <c r="GF140" s="92"/>
      <c r="GG140" s="92"/>
      <c r="GH140" s="92"/>
      <c r="GI140" s="92"/>
      <c r="GJ140" s="92"/>
      <c r="GK140" s="92"/>
      <c r="GL140" s="92"/>
    </row>
    <row r="141" spans="1:194" s="99" customFormat="1">
      <c r="A141" s="109" t="s">
        <v>310</v>
      </c>
      <c r="B141" s="109"/>
      <c r="C141" s="109"/>
      <c r="D141" s="124"/>
      <c r="E141" s="125"/>
      <c r="F141" s="125"/>
      <c r="G141" s="126"/>
      <c r="H141" s="125"/>
      <c r="I141" s="126"/>
      <c r="J141" s="124"/>
      <c r="K141" s="126"/>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row>
    <row r="142" spans="1:194" s="99" customFormat="1">
      <c r="A142" s="109" t="s">
        <v>311</v>
      </c>
      <c r="B142" s="109"/>
      <c r="C142" s="109"/>
      <c r="D142" s="124"/>
      <c r="E142" s="125"/>
      <c r="F142" s="125"/>
      <c r="G142" s="126"/>
      <c r="H142" s="125"/>
      <c r="I142" s="126"/>
      <c r="J142" s="124"/>
      <c r="K142" s="126"/>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c r="GK142" s="92"/>
      <c r="GL142" s="92"/>
    </row>
    <row r="143" spans="1:194" s="99" customFormat="1">
      <c r="A143" s="109" t="s">
        <v>312</v>
      </c>
      <c r="B143" s="109"/>
      <c r="C143" s="109"/>
      <c r="D143" s="124"/>
      <c r="E143" s="125"/>
      <c r="F143" s="125"/>
      <c r="G143" s="126"/>
      <c r="H143" s="125"/>
      <c r="I143" s="126"/>
      <c r="J143" s="124"/>
      <c r="K143" s="126"/>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c r="GK143" s="92"/>
      <c r="GL143" s="92"/>
    </row>
    <row r="144" spans="1:194" s="99" customFormat="1">
      <c r="A144" s="109" t="s">
        <v>313</v>
      </c>
      <c r="B144" s="109"/>
      <c r="C144" s="109"/>
      <c r="D144" s="124"/>
      <c r="E144" s="125"/>
      <c r="F144" s="125"/>
      <c r="G144" s="126"/>
      <c r="H144" s="125"/>
      <c r="I144" s="126"/>
      <c r="J144" s="124"/>
      <c r="K144" s="126"/>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c r="GK144" s="92"/>
      <c r="GL144" s="92"/>
    </row>
    <row r="145" spans="1:194" s="99" customFormat="1">
      <c r="A145" s="109" t="s">
        <v>314</v>
      </c>
      <c r="B145" s="109"/>
      <c r="C145" s="109"/>
      <c r="D145" s="124"/>
      <c r="E145" s="125"/>
      <c r="F145" s="125"/>
      <c r="G145" s="126"/>
      <c r="H145" s="125"/>
      <c r="I145" s="126"/>
      <c r="J145" s="124"/>
      <c r="K145" s="126"/>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row>
    <row r="146" spans="1:194" s="99" customFormat="1">
      <c r="A146" s="109" t="s">
        <v>315</v>
      </c>
      <c r="B146" s="109"/>
      <c r="C146" s="109"/>
      <c r="D146" s="124"/>
      <c r="E146" s="125"/>
      <c r="F146" s="125"/>
      <c r="G146" s="126"/>
      <c r="H146" s="125"/>
      <c r="I146" s="126"/>
      <c r="J146" s="124"/>
      <c r="K146" s="126"/>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row>
    <row r="147" spans="1:194" s="99" customFormat="1">
      <c r="A147" s="109" t="s">
        <v>316</v>
      </c>
      <c r="B147" s="109"/>
      <c r="C147" s="109"/>
      <c r="D147" s="124"/>
      <c r="E147" s="125"/>
      <c r="F147" s="125"/>
      <c r="G147" s="126"/>
      <c r="H147" s="125"/>
      <c r="I147" s="126"/>
      <c r="J147" s="124"/>
      <c r="K147" s="126"/>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row>
    <row r="148" spans="1:194" s="99" customFormat="1">
      <c r="A148" s="109" t="s">
        <v>317</v>
      </c>
      <c r="B148" s="109"/>
      <c r="C148" s="109"/>
      <c r="D148" s="124"/>
      <c r="E148" s="125"/>
      <c r="F148" s="125"/>
      <c r="G148" s="126"/>
      <c r="H148" s="125"/>
      <c r="I148" s="126"/>
      <c r="J148" s="124"/>
      <c r="K148" s="126"/>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row>
    <row r="149" spans="1:194" s="99" customFormat="1">
      <c r="A149" s="109" t="s">
        <v>318</v>
      </c>
      <c r="B149" s="109"/>
      <c r="C149" s="109"/>
      <c r="D149" s="124"/>
      <c r="E149" s="125"/>
      <c r="F149" s="125"/>
      <c r="G149" s="126"/>
      <c r="H149" s="125"/>
      <c r="I149" s="126"/>
      <c r="J149" s="124"/>
      <c r="K149" s="126"/>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row>
    <row r="150" spans="1:194" s="99" customFormat="1">
      <c r="A150" s="109" t="s">
        <v>319</v>
      </c>
      <c r="B150" s="109"/>
      <c r="C150" s="109"/>
      <c r="D150" s="124"/>
      <c r="E150" s="125"/>
      <c r="F150" s="125"/>
      <c r="G150" s="126"/>
      <c r="H150" s="125"/>
      <c r="I150" s="126"/>
      <c r="J150" s="124"/>
      <c r="K150" s="126"/>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row>
    <row r="151" spans="1:194" s="99" customFormat="1">
      <c r="A151" s="109" t="s">
        <v>320</v>
      </c>
      <c r="B151" s="109"/>
      <c r="C151" s="109"/>
      <c r="D151" s="124"/>
      <c r="E151" s="125"/>
      <c r="F151" s="125"/>
      <c r="G151" s="126"/>
      <c r="H151" s="125"/>
      <c r="I151" s="126"/>
      <c r="J151" s="124"/>
      <c r="K151" s="126"/>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row>
    <row r="152" spans="1:194" s="99" customFormat="1">
      <c r="A152" s="109" t="s">
        <v>321</v>
      </c>
      <c r="B152" s="109"/>
      <c r="C152" s="109"/>
      <c r="D152" s="124"/>
      <c r="E152" s="125"/>
      <c r="F152" s="125"/>
      <c r="G152" s="126"/>
      <c r="H152" s="125"/>
      <c r="I152" s="126"/>
      <c r="J152" s="124"/>
      <c r="K152" s="126"/>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row>
    <row r="153" spans="1:194" s="99" customFormat="1">
      <c r="A153" s="109" t="s">
        <v>322</v>
      </c>
      <c r="B153" s="109"/>
      <c r="C153" s="109"/>
      <c r="D153" s="124"/>
      <c r="E153" s="125"/>
      <c r="F153" s="125"/>
      <c r="G153" s="126"/>
      <c r="H153" s="125"/>
      <c r="I153" s="126"/>
      <c r="J153" s="124"/>
      <c r="K153" s="126"/>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row>
    <row r="154" spans="1:194" s="99" customFormat="1">
      <c r="A154" s="109" t="s">
        <v>323</v>
      </c>
      <c r="B154" s="109"/>
      <c r="C154" s="109"/>
      <c r="D154" s="124"/>
      <c r="E154" s="125"/>
      <c r="F154" s="125"/>
      <c r="G154" s="126"/>
      <c r="H154" s="125"/>
      <c r="I154" s="126"/>
      <c r="J154" s="124"/>
      <c r="K154" s="126"/>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row>
    <row r="155" spans="1:194" s="99" customFormat="1">
      <c r="A155" s="109" t="s">
        <v>324</v>
      </c>
      <c r="B155" s="109"/>
      <c r="C155" s="109"/>
      <c r="D155" s="124"/>
      <c r="E155" s="125"/>
      <c r="F155" s="125"/>
      <c r="G155" s="126"/>
      <c r="H155" s="125"/>
      <c r="I155" s="126"/>
      <c r="J155" s="124"/>
      <c r="K155" s="126"/>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row>
    <row r="156" spans="1:194" s="99" customFormat="1">
      <c r="A156" s="109" t="s">
        <v>325</v>
      </c>
      <c r="B156" s="109"/>
      <c r="C156" s="109"/>
      <c r="D156" s="124"/>
      <c r="E156" s="125"/>
      <c r="F156" s="125"/>
      <c r="G156" s="126"/>
      <c r="H156" s="125"/>
      <c r="I156" s="126"/>
      <c r="J156" s="124"/>
      <c r="K156" s="126"/>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row>
    <row r="157" spans="1:194" s="99" customFormat="1">
      <c r="A157" s="109" t="s">
        <v>326</v>
      </c>
      <c r="B157" s="109"/>
      <c r="C157" s="109"/>
      <c r="D157" s="124"/>
      <c r="E157" s="125"/>
      <c r="F157" s="125"/>
      <c r="G157" s="126"/>
      <c r="H157" s="125"/>
      <c r="I157" s="126"/>
      <c r="J157" s="124"/>
      <c r="K157" s="126"/>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row>
    <row r="158" spans="1:194" s="99" customFormat="1">
      <c r="A158" s="109" t="s">
        <v>327</v>
      </c>
      <c r="B158" s="109"/>
      <c r="C158" s="109"/>
      <c r="D158" s="124"/>
      <c r="E158" s="125"/>
      <c r="F158" s="125"/>
      <c r="G158" s="126"/>
      <c r="H158" s="125"/>
      <c r="I158" s="126"/>
      <c r="J158" s="124"/>
      <c r="K158" s="126"/>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row>
    <row r="159" spans="1:194" s="99" customFormat="1">
      <c r="A159" s="109" t="s">
        <v>328</v>
      </c>
      <c r="B159" s="109"/>
      <c r="C159" s="109"/>
      <c r="D159" s="124"/>
      <c r="E159" s="125"/>
      <c r="F159" s="125"/>
      <c r="G159" s="126"/>
      <c r="H159" s="125"/>
      <c r="I159" s="126"/>
      <c r="J159" s="124"/>
      <c r="K159" s="126"/>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c r="GI159" s="92"/>
      <c r="GJ159" s="92"/>
      <c r="GK159" s="92"/>
      <c r="GL159" s="92"/>
    </row>
    <row r="160" spans="1:194" s="99" customFormat="1">
      <c r="A160" s="109" t="s">
        <v>329</v>
      </c>
      <c r="B160" s="109"/>
      <c r="C160" s="109"/>
      <c r="D160" s="124"/>
      <c r="E160" s="125"/>
      <c r="F160" s="125"/>
      <c r="G160" s="126"/>
      <c r="H160" s="125"/>
      <c r="I160" s="126"/>
      <c r="J160" s="124"/>
      <c r="K160" s="126"/>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c r="FB160" s="92"/>
      <c r="FC160" s="92"/>
      <c r="FD160" s="92"/>
      <c r="FE160" s="92"/>
      <c r="FF160" s="92"/>
      <c r="FG160" s="92"/>
      <c r="FH160" s="92"/>
      <c r="FI160" s="92"/>
      <c r="FJ160" s="92"/>
      <c r="FK160" s="92"/>
      <c r="FL160" s="92"/>
      <c r="FM160" s="92"/>
      <c r="FN160" s="92"/>
      <c r="FO160" s="92"/>
      <c r="FP160" s="92"/>
      <c r="FQ160" s="92"/>
      <c r="FR160" s="92"/>
      <c r="FS160" s="92"/>
      <c r="FT160" s="92"/>
      <c r="FU160" s="92"/>
      <c r="FV160" s="92"/>
      <c r="FW160" s="92"/>
      <c r="FX160" s="92"/>
      <c r="FY160" s="92"/>
      <c r="FZ160" s="92"/>
      <c r="GA160" s="92"/>
      <c r="GB160" s="92"/>
      <c r="GC160" s="92"/>
      <c r="GD160" s="92"/>
      <c r="GE160" s="92"/>
      <c r="GF160" s="92"/>
      <c r="GG160" s="92"/>
      <c r="GH160" s="92"/>
      <c r="GI160" s="92"/>
      <c r="GJ160" s="92"/>
      <c r="GK160" s="92"/>
      <c r="GL160" s="92"/>
    </row>
    <row r="161" spans="1:194" s="99" customFormat="1">
      <c r="A161" s="109" t="s">
        <v>330</v>
      </c>
      <c r="B161" s="109"/>
      <c r="C161" s="109"/>
      <c r="D161" s="124"/>
      <c r="E161" s="125"/>
      <c r="F161" s="125"/>
      <c r="G161" s="126"/>
      <c r="H161" s="125"/>
      <c r="I161" s="126"/>
      <c r="J161" s="124"/>
      <c r="K161" s="126"/>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c r="FB161" s="92"/>
      <c r="FC161" s="92"/>
      <c r="FD161" s="92"/>
      <c r="FE161" s="92"/>
      <c r="FF161" s="92"/>
      <c r="FG161" s="92"/>
      <c r="FH161" s="92"/>
      <c r="FI161" s="92"/>
      <c r="FJ161" s="92"/>
      <c r="FK161" s="92"/>
      <c r="FL161" s="92"/>
      <c r="FM161" s="92"/>
      <c r="FN161" s="92"/>
      <c r="FO161" s="92"/>
      <c r="FP161" s="92"/>
      <c r="FQ161" s="92"/>
      <c r="FR161" s="92"/>
      <c r="FS161" s="92"/>
      <c r="FT161" s="92"/>
      <c r="FU161" s="92"/>
      <c r="FV161" s="92"/>
      <c r="FW161" s="92"/>
      <c r="FX161" s="92"/>
      <c r="FY161" s="92"/>
      <c r="FZ161" s="92"/>
      <c r="GA161" s="92"/>
      <c r="GB161" s="92"/>
      <c r="GC161" s="92"/>
      <c r="GD161" s="92"/>
      <c r="GE161" s="92"/>
      <c r="GF161" s="92"/>
      <c r="GG161" s="92"/>
      <c r="GH161" s="92"/>
      <c r="GI161" s="92"/>
      <c r="GJ161" s="92"/>
      <c r="GK161" s="92"/>
      <c r="GL161" s="92"/>
    </row>
    <row r="162" spans="1:194" s="99" customFormat="1">
      <c r="A162" s="109" t="s">
        <v>331</v>
      </c>
      <c r="B162" s="109"/>
      <c r="C162" s="109"/>
      <c r="D162" s="124"/>
      <c r="E162" s="125"/>
      <c r="F162" s="125"/>
      <c r="G162" s="126"/>
      <c r="H162" s="125"/>
      <c r="I162" s="126"/>
      <c r="J162" s="124"/>
      <c r="K162" s="126"/>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2"/>
      <c r="CS162" s="92"/>
      <c r="CT162" s="92"/>
      <c r="CU162" s="92"/>
      <c r="CV162" s="92"/>
      <c r="CW162" s="92"/>
      <c r="CX162" s="92"/>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c r="EO162" s="92"/>
      <c r="EP162" s="92"/>
      <c r="EQ162" s="92"/>
      <c r="ER162" s="92"/>
      <c r="ES162" s="92"/>
      <c r="ET162" s="92"/>
      <c r="EU162" s="92"/>
      <c r="EV162" s="92"/>
      <c r="EW162" s="92"/>
      <c r="EX162" s="92"/>
      <c r="EY162" s="92"/>
      <c r="EZ162" s="92"/>
      <c r="FA162" s="92"/>
      <c r="FB162" s="92"/>
      <c r="FC162" s="92"/>
      <c r="FD162" s="92"/>
      <c r="FE162" s="92"/>
      <c r="FF162" s="92"/>
      <c r="FG162" s="92"/>
      <c r="FH162" s="92"/>
      <c r="FI162" s="92"/>
      <c r="FJ162" s="92"/>
      <c r="FK162" s="92"/>
      <c r="FL162" s="92"/>
      <c r="FM162" s="92"/>
      <c r="FN162" s="92"/>
      <c r="FO162" s="92"/>
      <c r="FP162" s="92"/>
      <c r="FQ162" s="92"/>
      <c r="FR162" s="92"/>
      <c r="FS162" s="92"/>
      <c r="FT162" s="92"/>
      <c r="FU162" s="92"/>
      <c r="FV162" s="92"/>
      <c r="FW162" s="92"/>
      <c r="FX162" s="92"/>
      <c r="FY162" s="92"/>
      <c r="FZ162" s="92"/>
      <c r="GA162" s="92"/>
      <c r="GB162" s="92"/>
      <c r="GC162" s="92"/>
      <c r="GD162" s="92"/>
      <c r="GE162" s="92"/>
      <c r="GF162" s="92"/>
      <c r="GG162" s="92"/>
      <c r="GH162" s="92"/>
      <c r="GI162" s="92"/>
      <c r="GJ162" s="92"/>
      <c r="GK162" s="92"/>
      <c r="GL162" s="92"/>
    </row>
    <row r="163" spans="1:194" s="99" customFormat="1">
      <c r="A163" s="109" t="s">
        <v>332</v>
      </c>
      <c r="B163" s="109"/>
      <c r="C163" s="109"/>
      <c r="D163" s="124"/>
      <c r="E163" s="125"/>
      <c r="F163" s="125"/>
      <c r="G163" s="126"/>
      <c r="H163" s="125"/>
      <c r="I163" s="126"/>
      <c r="J163" s="124"/>
      <c r="K163" s="126"/>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c r="GI163" s="92"/>
      <c r="GJ163" s="92"/>
      <c r="GK163" s="92"/>
      <c r="GL163" s="92"/>
    </row>
    <row r="164" spans="1:194" s="99" customFormat="1">
      <c r="A164" s="109" t="s">
        <v>333</v>
      </c>
      <c r="B164" s="109"/>
      <c r="C164" s="109"/>
      <c r="D164" s="124"/>
      <c r="E164" s="125"/>
      <c r="F164" s="125"/>
      <c r="G164" s="126"/>
      <c r="H164" s="125"/>
      <c r="I164" s="126"/>
      <c r="J164" s="124"/>
      <c r="K164" s="126"/>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row>
    <row r="165" spans="1:194" s="99" customFormat="1">
      <c r="A165" s="109" t="s">
        <v>334</v>
      </c>
      <c r="B165" s="109"/>
      <c r="C165" s="109"/>
      <c r="D165" s="124"/>
      <c r="E165" s="125"/>
      <c r="F165" s="125"/>
      <c r="G165" s="126"/>
      <c r="H165" s="125"/>
      <c r="I165" s="126"/>
      <c r="J165" s="124"/>
      <c r="K165" s="126"/>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row>
    <row r="166" spans="1:194" s="99" customFormat="1">
      <c r="A166" s="109" t="s">
        <v>335</v>
      </c>
      <c r="B166" s="109"/>
      <c r="C166" s="109"/>
      <c r="D166" s="124"/>
      <c r="E166" s="125"/>
      <c r="F166" s="125"/>
      <c r="G166" s="126"/>
      <c r="H166" s="125"/>
      <c r="I166" s="126"/>
      <c r="J166" s="124"/>
      <c r="K166" s="126"/>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row>
    <row r="167" spans="1:194" s="99" customFormat="1">
      <c r="A167" s="109" t="s">
        <v>336</v>
      </c>
      <c r="B167" s="109"/>
      <c r="C167" s="109"/>
      <c r="D167" s="124"/>
      <c r="E167" s="125"/>
      <c r="F167" s="125"/>
      <c r="G167" s="126"/>
      <c r="H167" s="125"/>
      <c r="I167" s="126"/>
      <c r="J167" s="124"/>
      <c r="K167" s="126"/>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row>
    <row r="168" spans="1:194" s="99" customFormat="1">
      <c r="A168" s="109" t="s">
        <v>337</v>
      </c>
      <c r="B168" s="109"/>
      <c r="C168" s="109"/>
      <c r="D168" s="124"/>
      <c r="E168" s="125"/>
      <c r="F168" s="125"/>
      <c r="G168" s="126"/>
      <c r="H168" s="125"/>
      <c r="I168" s="126"/>
      <c r="J168" s="124"/>
      <c r="K168" s="126"/>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row>
    <row r="169" spans="1:194" s="99" customFormat="1">
      <c r="A169" s="109" t="s">
        <v>338</v>
      </c>
      <c r="B169" s="109"/>
      <c r="C169" s="109"/>
      <c r="D169" s="124"/>
      <c r="E169" s="125"/>
      <c r="F169" s="125"/>
      <c r="G169" s="126"/>
      <c r="H169" s="125"/>
      <c r="I169" s="126"/>
      <c r="J169" s="124"/>
      <c r="K169" s="126"/>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row>
    <row r="170" spans="1:194" s="99" customFormat="1">
      <c r="A170" s="109" t="s">
        <v>339</v>
      </c>
      <c r="B170" s="109"/>
      <c r="C170" s="109"/>
      <c r="D170" s="124"/>
      <c r="E170" s="125"/>
      <c r="F170" s="125"/>
      <c r="G170" s="126"/>
      <c r="H170" s="125"/>
      <c r="I170" s="126"/>
      <c r="J170" s="124"/>
      <c r="K170" s="126"/>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row>
    <row r="171" spans="1:194" s="99" customFormat="1">
      <c r="A171" s="109" t="s">
        <v>340</v>
      </c>
      <c r="B171" s="109"/>
      <c r="C171" s="109"/>
      <c r="D171" s="124"/>
      <c r="E171" s="125"/>
      <c r="F171" s="125"/>
      <c r="G171" s="126"/>
      <c r="H171" s="125"/>
      <c r="I171" s="126"/>
      <c r="J171" s="124"/>
      <c r="K171" s="126"/>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row>
    <row r="172" spans="1:194" s="99" customFormat="1">
      <c r="A172" s="109" t="s">
        <v>341</v>
      </c>
      <c r="B172" s="109"/>
      <c r="C172" s="109"/>
      <c r="D172" s="124"/>
      <c r="E172" s="125"/>
      <c r="F172" s="125"/>
      <c r="G172" s="126"/>
      <c r="H172" s="125"/>
      <c r="I172" s="126"/>
      <c r="J172" s="124"/>
      <c r="K172" s="126"/>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row>
    <row r="173" spans="1:194" s="99" customFormat="1">
      <c r="A173" s="109" t="s">
        <v>342</v>
      </c>
      <c r="B173" s="109"/>
      <c r="C173" s="109"/>
      <c r="D173" s="124"/>
      <c r="E173" s="125"/>
      <c r="F173" s="125"/>
      <c r="G173" s="126"/>
      <c r="H173" s="125"/>
      <c r="I173" s="126"/>
      <c r="J173" s="124"/>
      <c r="K173" s="126"/>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row>
    <row r="174" spans="1:194" s="99" customFormat="1">
      <c r="A174" s="109" t="s">
        <v>343</v>
      </c>
      <c r="B174" s="109"/>
      <c r="C174" s="109"/>
      <c r="D174" s="124"/>
      <c r="E174" s="125"/>
      <c r="F174" s="125"/>
      <c r="G174" s="126"/>
      <c r="H174" s="125"/>
      <c r="I174" s="126"/>
      <c r="J174" s="124"/>
      <c r="K174" s="126"/>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row>
    <row r="175" spans="1:194" s="99" customFormat="1">
      <c r="A175" s="109" t="s">
        <v>344</v>
      </c>
      <c r="B175" s="109"/>
      <c r="C175" s="109"/>
      <c r="D175" s="124"/>
      <c r="E175" s="125"/>
      <c r="F175" s="125"/>
      <c r="G175" s="126"/>
      <c r="H175" s="125"/>
      <c r="I175" s="126"/>
      <c r="J175" s="124"/>
      <c r="K175" s="126"/>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row>
    <row r="176" spans="1:194" s="99" customFormat="1">
      <c r="A176" s="109" t="s">
        <v>345</v>
      </c>
      <c r="B176" s="109"/>
      <c r="C176" s="109"/>
      <c r="D176" s="124"/>
      <c r="E176" s="125"/>
      <c r="F176" s="125"/>
      <c r="G176" s="126"/>
      <c r="H176" s="125"/>
      <c r="I176" s="126"/>
      <c r="J176" s="124"/>
      <c r="K176" s="126"/>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row>
    <row r="177" spans="1:194" s="99" customFormat="1">
      <c r="A177" s="109" t="s">
        <v>346</v>
      </c>
      <c r="B177" s="109"/>
      <c r="C177" s="109"/>
      <c r="D177" s="124"/>
      <c r="E177" s="125"/>
      <c r="F177" s="125"/>
      <c r="G177" s="126"/>
      <c r="H177" s="125"/>
      <c r="I177" s="126"/>
      <c r="J177" s="124"/>
      <c r="K177" s="126"/>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row>
    <row r="178" spans="1:194" s="99" customFormat="1">
      <c r="A178" s="109" t="s">
        <v>347</v>
      </c>
      <c r="B178" s="109"/>
      <c r="C178" s="109"/>
      <c r="D178" s="124"/>
      <c r="E178" s="125"/>
      <c r="F178" s="125"/>
      <c r="G178" s="126"/>
      <c r="H178" s="125"/>
      <c r="I178" s="126"/>
      <c r="J178" s="124"/>
      <c r="K178" s="126"/>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row>
    <row r="179" spans="1:194" s="99" customFormat="1">
      <c r="A179" s="109" t="s">
        <v>348</v>
      </c>
      <c r="B179" s="109"/>
      <c r="C179" s="109"/>
      <c r="D179" s="124"/>
      <c r="E179" s="125"/>
      <c r="F179" s="125"/>
      <c r="G179" s="126"/>
      <c r="H179" s="125"/>
      <c r="I179" s="126"/>
      <c r="J179" s="124"/>
      <c r="K179" s="126"/>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row>
    <row r="180" spans="1:194" s="99" customFormat="1">
      <c r="A180" s="109" t="s">
        <v>349</v>
      </c>
      <c r="B180" s="109"/>
      <c r="C180" s="109"/>
      <c r="D180" s="124"/>
      <c r="E180" s="125"/>
      <c r="F180" s="125"/>
      <c r="G180" s="126"/>
      <c r="H180" s="125"/>
      <c r="I180" s="126"/>
      <c r="J180" s="124"/>
      <c r="K180" s="126"/>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c r="FB180" s="92"/>
      <c r="FC180" s="92"/>
      <c r="FD180" s="92"/>
      <c r="FE180" s="92"/>
      <c r="FF180" s="92"/>
      <c r="FG180" s="92"/>
      <c r="FH180" s="92"/>
      <c r="FI180" s="92"/>
      <c r="FJ180" s="92"/>
      <c r="FK180" s="92"/>
      <c r="FL180" s="92"/>
      <c r="FM180" s="92"/>
      <c r="FN180" s="92"/>
      <c r="FO180" s="92"/>
      <c r="FP180" s="92"/>
      <c r="FQ180" s="92"/>
      <c r="FR180" s="92"/>
      <c r="FS180" s="92"/>
      <c r="FT180" s="92"/>
      <c r="FU180" s="92"/>
      <c r="FV180" s="92"/>
      <c r="FW180" s="92"/>
      <c r="FX180" s="92"/>
      <c r="FY180" s="92"/>
      <c r="FZ180" s="92"/>
      <c r="GA180" s="92"/>
      <c r="GB180" s="92"/>
      <c r="GC180" s="92"/>
      <c r="GD180" s="92"/>
      <c r="GE180" s="92"/>
      <c r="GF180" s="92"/>
      <c r="GG180" s="92"/>
      <c r="GH180" s="92"/>
      <c r="GI180" s="92"/>
      <c r="GJ180" s="92"/>
      <c r="GK180" s="92"/>
      <c r="GL180" s="92"/>
    </row>
    <row r="181" spans="1:194" s="99" customFormat="1">
      <c r="A181" s="109" t="s">
        <v>350</v>
      </c>
      <c r="B181" s="109"/>
      <c r="C181" s="109"/>
      <c r="D181" s="124"/>
      <c r="E181" s="125"/>
      <c r="F181" s="125"/>
      <c r="G181" s="126"/>
      <c r="H181" s="125"/>
      <c r="I181" s="126"/>
      <c r="J181" s="124"/>
      <c r="K181" s="126"/>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row>
    <row r="182" spans="1:194" s="99" customFormat="1">
      <c r="A182" s="109" t="s">
        <v>351</v>
      </c>
      <c r="B182" s="109"/>
      <c r="C182" s="109"/>
      <c r="D182" s="124"/>
      <c r="E182" s="125"/>
      <c r="F182" s="125"/>
      <c r="G182" s="126"/>
      <c r="H182" s="125"/>
      <c r="I182" s="126"/>
      <c r="J182" s="124"/>
      <c r="K182" s="126"/>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row>
    <row r="183" spans="1:194" s="99" customFormat="1">
      <c r="A183" s="109" t="s">
        <v>352</v>
      </c>
      <c r="B183" s="109"/>
      <c r="C183" s="109"/>
      <c r="D183" s="124"/>
      <c r="E183" s="125"/>
      <c r="F183" s="125"/>
      <c r="G183" s="126"/>
      <c r="H183" s="125"/>
      <c r="I183" s="126"/>
      <c r="J183" s="124"/>
      <c r="K183" s="126"/>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row>
    <row r="184" spans="1:194" s="99" customFormat="1">
      <c r="A184" s="109" t="s">
        <v>353</v>
      </c>
      <c r="B184" s="109"/>
      <c r="C184" s="109"/>
      <c r="D184" s="124"/>
      <c r="E184" s="125"/>
      <c r="F184" s="125"/>
      <c r="G184" s="126"/>
      <c r="H184" s="125"/>
      <c r="I184" s="126"/>
      <c r="J184" s="124"/>
      <c r="K184" s="126"/>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row>
    <row r="185" spans="1:194" s="99" customFormat="1">
      <c r="A185" s="109" t="s">
        <v>354</v>
      </c>
      <c r="B185" s="109"/>
      <c r="C185" s="109"/>
      <c r="D185" s="124"/>
      <c r="E185" s="125"/>
      <c r="F185" s="125"/>
      <c r="G185" s="126"/>
      <c r="H185" s="125"/>
      <c r="I185" s="126"/>
      <c r="J185" s="124"/>
      <c r="K185" s="126"/>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row>
    <row r="186" spans="1:194" s="99" customFormat="1">
      <c r="A186" s="109" t="s">
        <v>355</v>
      </c>
      <c r="B186" s="109"/>
      <c r="C186" s="109"/>
      <c r="D186" s="124"/>
      <c r="E186" s="125"/>
      <c r="F186" s="125"/>
      <c r="G186" s="126"/>
      <c r="H186" s="125"/>
      <c r="I186" s="126"/>
      <c r="J186" s="124"/>
      <c r="K186" s="126"/>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row>
    <row r="187" spans="1:194" s="99" customFormat="1">
      <c r="A187" s="109" t="s">
        <v>356</v>
      </c>
      <c r="B187" s="109"/>
      <c r="C187" s="109"/>
      <c r="D187" s="124"/>
      <c r="E187" s="125"/>
      <c r="F187" s="125"/>
      <c r="G187" s="126"/>
      <c r="H187" s="125"/>
      <c r="I187" s="126"/>
      <c r="J187" s="124"/>
      <c r="K187" s="126"/>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row>
    <row r="188" spans="1:194" s="99" customFormat="1">
      <c r="A188" s="109" t="s">
        <v>357</v>
      </c>
      <c r="B188" s="109"/>
      <c r="C188" s="109"/>
      <c r="D188" s="124"/>
      <c r="E188" s="125"/>
      <c r="F188" s="125"/>
      <c r="G188" s="126"/>
      <c r="H188" s="125"/>
      <c r="I188" s="126"/>
      <c r="J188" s="124"/>
      <c r="K188" s="126"/>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row>
    <row r="189" spans="1:194" s="99" customFormat="1">
      <c r="A189" s="109" t="s">
        <v>358</v>
      </c>
      <c r="B189" s="109"/>
      <c r="C189" s="109"/>
      <c r="D189" s="124"/>
      <c r="E189" s="125"/>
      <c r="F189" s="125"/>
      <c r="G189" s="126"/>
      <c r="H189" s="125"/>
      <c r="I189" s="126"/>
      <c r="J189" s="124"/>
      <c r="K189" s="126"/>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row>
    <row r="190" spans="1:194" s="99" customFormat="1">
      <c r="A190" s="109" t="s">
        <v>359</v>
      </c>
      <c r="B190" s="109"/>
      <c r="C190" s="109"/>
      <c r="D190" s="124"/>
      <c r="E190" s="125"/>
      <c r="F190" s="125"/>
      <c r="G190" s="126"/>
      <c r="H190" s="125"/>
      <c r="I190" s="126"/>
      <c r="J190" s="124"/>
      <c r="K190" s="126"/>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row>
    <row r="191" spans="1:194" s="99" customFormat="1">
      <c r="A191" s="109" t="s">
        <v>360</v>
      </c>
      <c r="B191" s="109"/>
      <c r="C191" s="109"/>
      <c r="D191" s="124"/>
      <c r="E191" s="125"/>
      <c r="F191" s="125"/>
      <c r="G191" s="126"/>
      <c r="H191" s="125"/>
      <c r="I191" s="126"/>
      <c r="J191" s="124"/>
      <c r="K191" s="126"/>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row>
    <row r="192" spans="1:194" s="99" customFormat="1">
      <c r="A192" s="109" t="s">
        <v>361</v>
      </c>
      <c r="B192" s="109"/>
      <c r="C192" s="109"/>
      <c r="D192" s="124"/>
      <c r="E192" s="125"/>
      <c r="F192" s="125"/>
      <c r="G192" s="126"/>
      <c r="H192" s="125"/>
      <c r="I192" s="126"/>
      <c r="J192" s="124"/>
      <c r="K192" s="126"/>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row>
    <row r="193" spans="1:194" s="99" customFormat="1">
      <c r="A193" s="109" t="s">
        <v>362</v>
      </c>
      <c r="B193" s="109"/>
      <c r="C193" s="109"/>
      <c r="D193" s="124"/>
      <c r="E193" s="125"/>
      <c r="F193" s="125"/>
      <c r="G193" s="126"/>
      <c r="H193" s="125"/>
      <c r="I193" s="126"/>
      <c r="J193" s="124"/>
      <c r="K193" s="126"/>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row>
    <row r="194" spans="1:194" s="99" customFormat="1">
      <c r="A194" s="109" t="s">
        <v>363</v>
      </c>
      <c r="B194" s="109"/>
      <c r="C194" s="109"/>
      <c r="D194" s="124"/>
      <c r="E194" s="125"/>
      <c r="F194" s="125"/>
      <c r="G194" s="126"/>
      <c r="H194" s="125"/>
      <c r="I194" s="126"/>
      <c r="J194" s="124"/>
      <c r="K194" s="126"/>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row>
    <row r="195" spans="1:194" s="99" customFormat="1">
      <c r="A195" s="109" t="s">
        <v>364</v>
      </c>
      <c r="B195" s="109"/>
      <c r="C195" s="109"/>
      <c r="D195" s="124"/>
      <c r="E195" s="125"/>
      <c r="F195" s="125"/>
      <c r="G195" s="126"/>
      <c r="H195" s="125"/>
      <c r="I195" s="126"/>
      <c r="J195" s="124"/>
      <c r="K195" s="126"/>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row>
    <row r="196" spans="1:194" s="99" customFormat="1">
      <c r="A196" s="109" t="s">
        <v>365</v>
      </c>
      <c r="B196" s="109"/>
      <c r="C196" s="109"/>
      <c r="D196" s="124"/>
      <c r="E196" s="125"/>
      <c r="F196" s="125"/>
      <c r="G196" s="126"/>
      <c r="H196" s="125"/>
      <c r="I196" s="126"/>
      <c r="J196" s="124"/>
      <c r="K196" s="126"/>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row>
    <row r="197" spans="1:194" s="99" customFormat="1">
      <c r="A197" s="109" t="s">
        <v>366</v>
      </c>
      <c r="B197" s="109"/>
      <c r="C197" s="109"/>
      <c r="D197" s="124"/>
      <c r="E197" s="125"/>
      <c r="F197" s="125"/>
      <c r="G197" s="126"/>
      <c r="H197" s="125"/>
      <c r="I197" s="126"/>
      <c r="J197" s="124"/>
      <c r="K197" s="126"/>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row>
    <row r="198" spans="1:194" s="99" customFormat="1">
      <c r="A198" s="109" t="s">
        <v>367</v>
      </c>
      <c r="B198" s="109"/>
      <c r="C198" s="109"/>
      <c r="D198" s="124"/>
      <c r="E198" s="125"/>
      <c r="F198" s="125"/>
      <c r="G198" s="126"/>
      <c r="H198" s="125"/>
      <c r="I198" s="126"/>
      <c r="J198" s="124"/>
      <c r="K198" s="126"/>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c r="GK198" s="92"/>
      <c r="GL198" s="92"/>
    </row>
    <row r="199" spans="1:194" s="99" customFormat="1">
      <c r="A199" s="109" t="s">
        <v>368</v>
      </c>
      <c r="B199" s="109"/>
      <c r="C199" s="109"/>
      <c r="D199" s="124"/>
      <c r="E199" s="125"/>
      <c r="F199" s="125"/>
      <c r="G199" s="126"/>
      <c r="H199" s="125"/>
      <c r="I199" s="126"/>
      <c r="J199" s="124"/>
      <c r="K199" s="126"/>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2"/>
      <c r="GL199" s="92"/>
    </row>
    <row r="200" spans="1:194" s="99" customFormat="1">
      <c r="A200" s="109" t="s">
        <v>369</v>
      </c>
      <c r="B200" s="109"/>
      <c r="C200" s="109"/>
      <c r="D200" s="124"/>
      <c r="E200" s="125"/>
      <c r="F200" s="125"/>
      <c r="G200" s="126"/>
      <c r="H200" s="125"/>
      <c r="I200" s="126"/>
      <c r="J200" s="124"/>
      <c r="K200" s="126"/>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2"/>
      <c r="FG200" s="92"/>
      <c r="FH200" s="92"/>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2"/>
      <c r="GI200" s="92"/>
      <c r="GJ200" s="92"/>
      <c r="GK200" s="92"/>
      <c r="GL200" s="92"/>
    </row>
    <row r="201" spans="1:194" s="99" customFormat="1">
      <c r="A201" s="109" t="s">
        <v>370</v>
      </c>
      <c r="B201" s="109"/>
      <c r="C201" s="109"/>
      <c r="D201" s="124"/>
      <c r="E201" s="125"/>
      <c r="F201" s="125"/>
      <c r="G201" s="126"/>
      <c r="H201" s="125"/>
      <c r="I201" s="126"/>
      <c r="J201" s="124"/>
      <c r="K201" s="126"/>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c r="FB201" s="92"/>
      <c r="FC201" s="92"/>
      <c r="FD201" s="92"/>
      <c r="FE201" s="92"/>
      <c r="FF201" s="92"/>
      <c r="FG201" s="92"/>
      <c r="FH201" s="92"/>
      <c r="FI201" s="92"/>
      <c r="FJ201" s="92"/>
      <c r="FK201" s="92"/>
      <c r="FL201" s="92"/>
      <c r="FM201" s="92"/>
      <c r="FN201" s="92"/>
      <c r="FO201" s="92"/>
      <c r="FP201" s="92"/>
      <c r="FQ201" s="92"/>
      <c r="FR201" s="92"/>
      <c r="FS201" s="92"/>
      <c r="FT201" s="92"/>
      <c r="FU201" s="92"/>
      <c r="FV201" s="92"/>
      <c r="FW201" s="92"/>
      <c r="FX201" s="92"/>
      <c r="FY201" s="92"/>
      <c r="FZ201" s="92"/>
      <c r="GA201" s="92"/>
      <c r="GB201" s="92"/>
      <c r="GC201" s="92"/>
      <c r="GD201" s="92"/>
      <c r="GE201" s="92"/>
      <c r="GF201" s="92"/>
      <c r="GG201" s="92"/>
      <c r="GH201" s="92"/>
      <c r="GI201" s="92"/>
      <c r="GJ201" s="92"/>
      <c r="GK201" s="92"/>
      <c r="GL201" s="92"/>
    </row>
    <row r="202" spans="1:194" s="99" customFormat="1">
      <c r="A202" s="109" t="s">
        <v>371</v>
      </c>
      <c r="B202" s="109"/>
      <c r="C202" s="109"/>
      <c r="D202" s="124"/>
      <c r="E202" s="125"/>
      <c r="F202" s="125"/>
      <c r="G202" s="126"/>
      <c r="H202" s="125"/>
      <c r="I202" s="126"/>
      <c r="J202" s="124"/>
      <c r="K202" s="126"/>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c r="GK202" s="92"/>
      <c r="GL202" s="92"/>
    </row>
    <row r="203" spans="1:194" s="99" customFormat="1">
      <c r="A203" s="109" t="s">
        <v>372</v>
      </c>
      <c r="B203" s="109"/>
      <c r="C203" s="109"/>
      <c r="D203" s="124"/>
      <c r="E203" s="125"/>
      <c r="F203" s="125"/>
      <c r="G203" s="126"/>
      <c r="H203" s="125"/>
      <c r="I203" s="126"/>
      <c r="J203" s="124"/>
      <c r="K203" s="126"/>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c r="FB203" s="92"/>
      <c r="FC203" s="92"/>
      <c r="FD203" s="92"/>
      <c r="FE203" s="92"/>
      <c r="FF203" s="92"/>
      <c r="FG203" s="92"/>
      <c r="FH203" s="92"/>
      <c r="FI203" s="92"/>
      <c r="FJ203" s="92"/>
      <c r="FK203" s="92"/>
      <c r="FL203" s="92"/>
      <c r="FM203" s="92"/>
      <c r="FN203" s="92"/>
      <c r="FO203" s="92"/>
      <c r="FP203" s="92"/>
      <c r="FQ203" s="92"/>
      <c r="FR203" s="92"/>
      <c r="FS203" s="92"/>
      <c r="FT203" s="92"/>
      <c r="FU203" s="92"/>
      <c r="FV203" s="92"/>
      <c r="FW203" s="92"/>
      <c r="FX203" s="92"/>
      <c r="FY203" s="92"/>
      <c r="FZ203" s="92"/>
      <c r="GA203" s="92"/>
      <c r="GB203" s="92"/>
      <c r="GC203" s="92"/>
      <c r="GD203" s="92"/>
      <c r="GE203" s="92"/>
      <c r="GF203" s="92"/>
      <c r="GG203" s="92"/>
      <c r="GH203" s="92"/>
      <c r="GI203" s="92"/>
      <c r="GJ203" s="92"/>
      <c r="GK203" s="92"/>
      <c r="GL203" s="92"/>
    </row>
    <row r="204" spans="1:194" s="99" customFormat="1">
      <c r="A204" s="109" t="s">
        <v>373</v>
      </c>
      <c r="B204" s="109"/>
      <c r="C204" s="109"/>
      <c r="D204" s="124"/>
      <c r="E204" s="125"/>
      <c r="F204" s="125"/>
      <c r="G204" s="126"/>
      <c r="H204" s="125"/>
      <c r="I204" s="126"/>
      <c r="J204" s="124"/>
      <c r="K204" s="126"/>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c r="CM204" s="92"/>
      <c r="CN204" s="92"/>
      <c r="CO204" s="92"/>
      <c r="CP204" s="92"/>
      <c r="CQ204" s="92"/>
      <c r="CR204" s="92"/>
      <c r="CS204" s="92"/>
      <c r="CT204" s="92"/>
      <c r="CU204" s="92"/>
      <c r="CV204" s="92"/>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c r="FB204" s="92"/>
      <c r="FC204" s="92"/>
      <c r="FD204" s="92"/>
      <c r="FE204" s="92"/>
      <c r="FF204" s="92"/>
      <c r="FG204" s="92"/>
      <c r="FH204" s="92"/>
      <c r="FI204" s="92"/>
      <c r="FJ204" s="92"/>
      <c r="FK204" s="92"/>
      <c r="FL204" s="92"/>
      <c r="FM204" s="92"/>
      <c r="FN204" s="92"/>
      <c r="FO204" s="92"/>
      <c r="FP204" s="92"/>
      <c r="FQ204" s="92"/>
      <c r="FR204" s="92"/>
      <c r="FS204" s="92"/>
      <c r="FT204" s="92"/>
      <c r="FU204" s="92"/>
      <c r="FV204" s="92"/>
      <c r="FW204" s="92"/>
      <c r="FX204" s="92"/>
      <c r="FY204" s="92"/>
      <c r="FZ204" s="92"/>
      <c r="GA204" s="92"/>
      <c r="GB204" s="92"/>
      <c r="GC204" s="92"/>
      <c r="GD204" s="92"/>
      <c r="GE204" s="92"/>
      <c r="GF204" s="92"/>
      <c r="GG204" s="92"/>
      <c r="GH204" s="92"/>
      <c r="GI204" s="92"/>
      <c r="GJ204" s="92"/>
      <c r="GK204" s="92"/>
      <c r="GL204" s="92"/>
    </row>
    <row r="205" spans="1:194" s="99" customFormat="1">
      <c r="A205" s="109" t="s">
        <v>374</v>
      </c>
      <c r="B205" s="109"/>
      <c r="C205" s="109"/>
      <c r="D205" s="124"/>
      <c r="E205" s="125"/>
      <c r="F205" s="125"/>
      <c r="G205" s="126"/>
      <c r="H205" s="125"/>
      <c r="I205" s="126"/>
      <c r="J205" s="124"/>
      <c r="K205" s="126"/>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c r="GK205" s="92"/>
      <c r="GL205" s="92"/>
    </row>
    <row r="206" spans="1:194" s="99" customFormat="1">
      <c r="A206" s="109" t="s">
        <v>375</v>
      </c>
      <c r="B206" s="109"/>
      <c r="C206" s="109"/>
      <c r="D206" s="124"/>
      <c r="E206" s="125"/>
      <c r="F206" s="125"/>
      <c r="G206" s="126"/>
      <c r="H206" s="125"/>
      <c r="I206" s="126"/>
      <c r="J206" s="124"/>
      <c r="K206" s="126"/>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row>
    <row r="207" spans="1:194" s="99" customFormat="1">
      <c r="A207" s="109" t="s">
        <v>376</v>
      </c>
      <c r="B207" s="109"/>
      <c r="C207" s="109"/>
      <c r="D207" s="124"/>
      <c r="E207" s="125"/>
      <c r="F207" s="125"/>
      <c r="G207" s="126"/>
      <c r="H207" s="125"/>
      <c r="I207" s="126"/>
      <c r="J207" s="124"/>
      <c r="K207" s="126"/>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c r="CM207" s="92"/>
      <c r="CN207" s="92"/>
      <c r="CO207" s="92"/>
      <c r="CP207" s="92"/>
      <c r="CQ207" s="92"/>
      <c r="CR207" s="92"/>
      <c r="CS207" s="92"/>
      <c r="CT207" s="92"/>
      <c r="CU207" s="92"/>
      <c r="CV207" s="92"/>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c r="FB207" s="92"/>
      <c r="FC207" s="92"/>
      <c r="FD207" s="92"/>
      <c r="FE207" s="92"/>
      <c r="FF207" s="92"/>
      <c r="FG207" s="92"/>
      <c r="FH207" s="92"/>
      <c r="FI207" s="92"/>
      <c r="FJ207" s="92"/>
      <c r="FK207" s="92"/>
      <c r="FL207" s="92"/>
      <c r="FM207" s="92"/>
      <c r="FN207" s="92"/>
      <c r="FO207" s="92"/>
      <c r="FP207" s="92"/>
      <c r="FQ207" s="92"/>
      <c r="FR207" s="92"/>
      <c r="FS207" s="92"/>
      <c r="FT207" s="92"/>
      <c r="FU207" s="92"/>
      <c r="FV207" s="92"/>
      <c r="FW207" s="92"/>
      <c r="FX207" s="92"/>
      <c r="FY207" s="92"/>
      <c r="FZ207" s="92"/>
      <c r="GA207" s="92"/>
      <c r="GB207" s="92"/>
      <c r="GC207" s="92"/>
      <c r="GD207" s="92"/>
      <c r="GE207" s="92"/>
      <c r="GF207" s="92"/>
      <c r="GG207" s="92"/>
      <c r="GH207" s="92"/>
      <c r="GI207" s="92"/>
      <c r="GJ207" s="92"/>
      <c r="GK207" s="92"/>
      <c r="GL207" s="92"/>
    </row>
    <row r="208" spans="1:194" s="99" customFormat="1">
      <c r="A208" s="109" t="s">
        <v>377</v>
      </c>
      <c r="B208" s="109"/>
      <c r="C208" s="109"/>
      <c r="D208" s="124"/>
      <c r="E208" s="125"/>
      <c r="F208" s="125"/>
      <c r="G208" s="126"/>
      <c r="H208" s="125"/>
      <c r="I208" s="126"/>
      <c r="J208" s="124"/>
      <c r="K208" s="126"/>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c r="FB208" s="92"/>
      <c r="FC208" s="92"/>
      <c r="FD208" s="92"/>
      <c r="FE208" s="92"/>
      <c r="FF208" s="92"/>
      <c r="FG208" s="92"/>
      <c r="FH208" s="92"/>
      <c r="FI208" s="92"/>
      <c r="FJ208" s="92"/>
      <c r="FK208" s="92"/>
      <c r="FL208" s="92"/>
      <c r="FM208" s="92"/>
      <c r="FN208" s="92"/>
      <c r="FO208" s="92"/>
      <c r="FP208" s="92"/>
      <c r="FQ208" s="92"/>
      <c r="FR208" s="92"/>
      <c r="FS208" s="92"/>
      <c r="FT208" s="92"/>
      <c r="FU208" s="92"/>
      <c r="FV208" s="92"/>
      <c r="FW208" s="92"/>
      <c r="FX208" s="92"/>
      <c r="FY208" s="92"/>
      <c r="FZ208" s="92"/>
      <c r="GA208" s="92"/>
      <c r="GB208" s="92"/>
      <c r="GC208" s="92"/>
      <c r="GD208" s="92"/>
      <c r="GE208" s="92"/>
      <c r="GF208" s="92"/>
      <c r="GG208" s="92"/>
      <c r="GH208" s="92"/>
      <c r="GI208" s="92"/>
      <c r="GJ208" s="92"/>
      <c r="GK208" s="92"/>
      <c r="GL208" s="92"/>
    </row>
    <row r="209" spans="1:194" s="99" customFormat="1">
      <c r="A209" s="109" t="s">
        <v>378</v>
      </c>
      <c r="B209" s="109"/>
      <c r="C209" s="109"/>
      <c r="D209" s="124"/>
      <c r="E209" s="125"/>
      <c r="F209" s="125"/>
      <c r="G209" s="126"/>
      <c r="H209" s="125"/>
      <c r="I209" s="126"/>
      <c r="J209" s="124"/>
      <c r="K209" s="126"/>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2"/>
      <c r="FL209" s="92"/>
      <c r="FM209" s="92"/>
      <c r="FN209" s="92"/>
      <c r="FO209" s="92"/>
      <c r="FP209" s="92"/>
      <c r="FQ209" s="92"/>
      <c r="FR209" s="92"/>
      <c r="FS209" s="92"/>
      <c r="FT209" s="92"/>
      <c r="FU209" s="92"/>
      <c r="FV209" s="92"/>
      <c r="FW209" s="92"/>
      <c r="FX209" s="92"/>
      <c r="FY209" s="92"/>
      <c r="FZ209" s="92"/>
      <c r="GA209" s="92"/>
      <c r="GB209" s="92"/>
      <c r="GC209" s="92"/>
      <c r="GD209" s="92"/>
      <c r="GE209" s="92"/>
      <c r="GF209" s="92"/>
      <c r="GG209" s="92"/>
      <c r="GH209" s="92"/>
      <c r="GI209" s="92"/>
      <c r="GJ209" s="92"/>
      <c r="GK209" s="92"/>
      <c r="GL209" s="92"/>
    </row>
    <row r="210" spans="1:194" s="99" customFormat="1">
      <c r="A210" s="109" t="s">
        <v>379</v>
      </c>
      <c r="B210" s="109"/>
      <c r="C210" s="109"/>
      <c r="D210" s="124"/>
      <c r="E210" s="125"/>
      <c r="F210" s="125"/>
      <c r="G210" s="126"/>
      <c r="H210" s="125"/>
      <c r="I210" s="126"/>
      <c r="J210" s="124"/>
      <c r="K210" s="126"/>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2"/>
      <c r="FL210" s="92"/>
      <c r="FM210" s="92"/>
      <c r="FN210" s="92"/>
      <c r="FO210" s="92"/>
      <c r="FP210" s="92"/>
      <c r="FQ210" s="92"/>
      <c r="FR210" s="92"/>
      <c r="FS210" s="92"/>
      <c r="FT210" s="92"/>
      <c r="FU210" s="92"/>
      <c r="FV210" s="92"/>
      <c r="FW210" s="92"/>
      <c r="FX210" s="92"/>
      <c r="FY210" s="92"/>
      <c r="FZ210" s="92"/>
      <c r="GA210" s="92"/>
      <c r="GB210" s="92"/>
      <c r="GC210" s="92"/>
      <c r="GD210" s="92"/>
      <c r="GE210" s="92"/>
      <c r="GF210" s="92"/>
      <c r="GG210" s="92"/>
      <c r="GH210" s="92"/>
      <c r="GI210" s="92"/>
      <c r="GJ210" s="92"/>
      <c r="GK210" s="92"/>
      <c r="GL210" s="92"/>
    </row>
    <row r="211" spans="1:194" s="99" customFormat="1">
      <c r="A211" s="109" t="s">
        <v>380</v>
      </c>
      <c r="B211" s="109"/>
      <c r="C211" s="109"/>
      <c r="D211" s="124"/>
      <c r="E211" s="125"/>
      <c r="F211" s="125"/>
      <c r="G211" s="126"/>
      <c r="H211" s="125"/>
      <c r="I211" s="126"/>
      <c r="J211" s="124"/>
      <c r="K211" s="126"/>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c r="GI211" s="92"/>
      <c r="GJ211" s="92"/>
      <c r="GK211" s="92"/>
      <c r="GL211" s="92"/>
    </row>
    <row r="212" spans="1:194" s="99" customFormat="1">
      <c r="A212" s="109" t="s">
        <v>381</v>
      </c>
      <c r="B212" s="109"/>
      <c r="C212" s="109"/>
      <c r="D212" s="124"/>
      <c r="E212" s="125"/>
      <c r="F212" s="125"/>
      <c r="G212" s="126"/>
      <c r="H212" s="125"/>
      <c r="I212" s="126"/>
      <c r="J212" s="124"/>
      <c r="K212" s="126"/>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c r="GK212" s="92"/>
      <c r="GL212" s="92"/>
    </row>
    <row r="213" spans="1:194" s="99" customFormat="1">
      <c r="A213" s="109" t="s">
        <v>382</v>
      </c>
      <c r="B213" s="109"/>
      <c r="C213" s="109"/>
      <c r="D213" s="124"/>
      <c r="E213" s="125"/>
      <c r="F213" s="125"/>
      <c r="G213" s="126"/>
      <c r="H213" s="125"/>
      <c r="I213" s="126"/>
      <c r="J213" s="124"/>
      <c r="K213" s="126"/>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c r="GK213" s="92"/>
      <c r="GL213" s="92"/>
    </row>
    <row r="214" spans="1:194" s="99" customFormat="1">
      <c r="A214" s="109" t="s">
        <v>383</v>
      </c>
      <c r="B214" s="109"/>
      <c r="C214" s="109"/>
      <c r="D214" s="124"/>
      <c r="E214" s="125"/>
      <c r="F214" s="125"/>
      <c r="G214" s="126"/>
      <c r="H214" s="125"/>
      <c r="I214" s="126"/>
      <c r="J214" s="124"/>
      <c r="K214" s="126"/>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92"/>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c r="FB214" s="92"/>
      <c r="FC214" s="92"/>
      <c r="FD214" s="92"/>
      <c r="FE214" s="92"/>
      <c r="FF214" s="92"/>
      <c r="FG214" s="92"/>
      <c r="FH214" s="92"/>
      <c r="FI214" s="92"/>
      <c r="FJ214" s="92"/>
      <c r="FK214" s="92"/>
      <c r="FL214" s="92"/>
      <c r="FM214" s="92"/>
      <c r="FN214" s="92"/>
      <c r="FO214" s="92"/>
      <c r="FP214" s="92"/>
      <c r="FQ214" s="92"/>
      <c r="FR214" s="92"/>
      <c r="FS214" s="92"/>
      <c r="FT214" s="92"/>
      <c r="FU214" s="92"/>
      <c r="FV214" s="92"/>
      <c r="FW214" s="92"/>
      <c r="FX214" s="92"/>
      <c r="FY214" s="92"/>
      <c r="FZ214" s="92"/>
      <c r="GA214" s="92"/>
      <c r="GB214" s="92"/>
      <c r="GC214" s="92"/>
      <c r="GD214" s="92"/>
      <c r="GE214" s="92"/>
      <c r="GF214" s="92"/>
      <c r="GG214" s="92"/>
      <c r="GH214" s="92"/>
      <c r="GI214" s="92"/>
      <c r="GJ214" s="92"/>
      <c r="GK214" s="92"/>
      <c r="GL214" s="92"/>
    </row>
    <row r="215" spans="1:194" s="99" customFormat="1">
      <c r="A215" s="109" t="s">
        <v>384</v>
      </c>
      <c r="B215" s="109"/>
      <c r="C215" s="109"/>
      <c r="D215" s="124"/>
      <c r="E215" s="125"/>
      <c r="F215" s="125"/>
      <c r="G215" s="126"/>
      <c r="H215" s="125"/>
      <c r="I215" s="126"/>
      <c r="J215" s="124"/>
      <c r="K215" s="126"/>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c r="GK215" s="92"/>
      <c r="GL215" s="92"/>
    </row>
    <row r="216" spans="1:194" s="99" customFormat="1">
      <c r="A216" s="109" t="s">
        <v>385</v>
      </c>
      <c r="B216" s="109"/>
      <c r="C216" s="109"/>
      <c r="D216" s="124"/>
      <c r="E216" s="125"/>
      <c r="F216" s="125"/>
      <c r="G216" s="126"/>
      <c r="H216" s="125"/>
      <c r="I216" s="126"/>
      <c r="J216" s="124"/>
      <c r="K216" s="126"/>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c r="GH216" s="92"/>
      <c r="GI216" s="92"/>
      <c r="GJ216" s="92"/>
      <c r="GK216" s="92"/>
      <c r="GL216" s="92"/>
    </row>
    <row r="217" spans="1:194" s="99" customFormat="1">
      <c r="A217" s="109" t="s">
        <v>386</v>
      </c>
      <c r="B217" s="109"/>
      <c r="C217" s="109"/>
      <c r="D217" s="124"/>
      <c r="E217" s="125"/>
      <c r="F217" s="125"/>
      <c r="G217" s="126"/>
      <c r="H217" s="125"/>
      <c r="I217" s="126"/>
      <c r="J217" s="124"/>
      <c r="K217" s="126"/>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92"/>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c r="FB217" s="92"/>
      <c r="FC217" s="92"/>
      <c r="FD217" s="92"/>
      <c r="FE217" s="92"/>
      <c r="FF217" s="92"/>
      <c r="FG217" s="92"/>
      <c r="FH217" s="92"/>
      <c r="FI217" s="92"/>
      <c r="FJ217" s="92"/>
      <c r="FK217" s="92"/>
      <c r="FL217" s="92"/>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row>
    <row r="218" spans="1:194" s="99" customFormat="1">
      <c r="A218" s="109" t="s">
        <v>387</v>
      </c>
      <c r="B218" s="109"/>
      <c r="C218" s="109"/>
      <c r="D218" s="124"/>
      <c r="E218" s="125"/>
      <c r="F218" s="125"/>
      <c r="G218" s="126"/>
      <c r="H218" s="125"/>
      <c r="I218" s="126"/>
      <c r="J218" s="124"/>
      <c r="K218" s="126"/>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92"/>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c r="FB218" s="92"/>
      <c r="FC218" s="92"/>
      <c r="FD218" s="92"/>
      <c r="FE218" s="92"/>
      <c r="FF218" s="92"/>
      <c r="FG218" s="92"/>
      <c r="FH218" s="92"/>
      <c r="FI218" s="92"/>
      <c r="FJ218" s="92"/>
      <c r="FK218" s="92"/>
      <c r="FL218" s="92"/>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row>
    <row r="219" spans="1:194" s="99" customFormat="1">
      <c r="A219" s="109" t="s">
        <v>388</v>
      </c>
      <c r="B219" s="109"/>
      <c r="C219" s="109"/>
      <c r="D219" s="124"/>
      <c r="E219" s="125"/>
      <c r="F219" s="125"/>
      <c r="G219" s="126"/>
      <c r="H219" s="125"/>
      <c r="I219" s="126"/>
      <c r="J219" s="124"/>
      <c r="K219" s="126"/>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92"/>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row>
    <row r="220" spans="1:194" s="99" customFormat="1">
      <c r="A220" s="109" t="s">
        <v>389</v>
      </c>
      <c r="B220" s="109"/>
      <c r="C220" s="109"/>
      <c r="D220" s="124"/>
      <c r="E220" s="125"/>
      <c r="F220" s="125"/>
      <c r="G220" s="126"/>
      <c r="H220" s="125"/>
      <c r="I220" s="126"/>
      <c r="J220" s="124"/>
      <c r="K220" s="126"/>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92"/>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row>
    <row r="221" spans="1:194" s="99" customFormat="1">
      <c r="A221" s="109" t="s">
        <v>390</v>
      </c>
      <c r="B221" s="109"/>
      <c r="C221" s="109"/>
      <c r="D221" s="124"/>
      <c r="E221" s="125"/>
      <c r="F221" s="125"/>
      <c r="G221" s="126"/>
      <c r="H221" s="125"/>
      <c r="I221" s="126"/>
      <c r="J221" s="124"/>
      <c r="K221" s="126"/>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92"/>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row>
    <row r="222" spans="1:194" s="99" customFormat="1">
      <c r="A222" s="109" t="s">
        <v>391</v>
      </c>
      <c r="B222" s="109"/>
      <c r="C222" s="109"/>
      <c r="D222" s="124"/>
      <c r="E222" s="125"/>
      <c r="F222" s="125"/>
      <c r="G222" s="126"/>
      <c r="H222" s="125"/>
      <c r="I222" s="126"/>
      <c r="J222" s="124"/>
      <c r="K222" s="126"/>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row>
    <row r="223" spans="1:194" s="99" customFormat="1">
      <c r="A223" s="109" t="s">
        <v>392</v>
      </c>
      <c r="B223" s="109"/>
      <c r="C223" s="109"/>
      <c r="D223" s="124"/>
      <c r="E223" s="125"/>
      <c r="F223" s="125"/>
      <c r="G223" s="126"/>
      <c r="H223" s="125"/>
      <c r="I223" s="126"/>
      <c r="J223" s="124"/>
      <c r="K223" s="126"/>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92"/>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row>
    <row r="224" spans="1:194" s="99" customFormat="1">
      <c r="A224" s="109" t="s">
        <v>393</v>
      </c>
      <c r="B224" s="109"/>
      <c r="C224" s="109"/>
      <c r="D224" s="124"/>
      <c r="E224" s="125"/>
      <c r="F224" s="125"/>
      <c r="G224" s="126"/>
      <c r="H224" s="125"/>
      <c r="I224" s="126"/>
      <c r="J224" s="124"/>
      <c r="K224" s="126"/>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92"/>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c r="FB224" s="92"/>
      <c r="FC224" s="92"/>
      <c r="FD224" s="92"/>
      <c r="FE224" s="92"/>
      <c r="FF224" s="92"/>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c r="GK224" s="92"/>
      <c r="GL224" s="92"/>
    </row>
    <row r="225" spans="1:194" s="99" customFormat="1">
      <c r="A225" s="109" t="s">
        <v>394</v>
      </c>
      <c r="B225" s="109"/>
      <c r="C225" s="109"/>
      <c r="D225" s="124"/>
      <c r="E225" s="125"/>
      <c r="F225" s="125"/>
      <c r="G225" s="126"/>
      <c r="H225" s="125"/>
      <c r="I225" s="126"/>
      <c r="J225" s="124"/>
      <c r="K225" s="126"/>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c r="FB225" s="92"/>
      <c r="FC225" s="92"/>
      <c r="FD225" s="92"/>
      <c r="FE225" s="92"/>
      <c r="FF225" s="92"/>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c r="GK225" s="92"/>
      <c r="GL225" s="92"/>
    </row>
    <row r="226" spans="1:194" s="99" customFormat="1">
      <c r="A226" s="109" t="s">
        <v>395</v>
      </c>
      <c r="B226" s="109"/>
      <c r="C226" s="109"/>
      <c r="D226" s="124"/>
      <c r="E226" s="125"/>
      <c r="F226" s="125"/>
      <c r="G226" s="126"/>
      <c r="H226" s="125"/>
      <c r="I226" s="126"/>
      <c r="J226" s="124"/>
      <c r="K226" s="126"/>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c r="FB226" s="92"/>
      <c r="FC226" s="92"/>
      <c r="FD226" s="92"/>
      <c r="FE226" s="92"/>
      <c r="FF226" s="92"/>
      <c r="FG226" s="92"/>
      <c r="FH226" s="92"/>
      <c r="FI226" s="92"/>
      <c r="FJ226" s="92"/>
      <c r="FK226" s="92"/>
      <c r="FL226" s="92"/>
      <c r="FM226" s="92"/>
      <c r="FN226" s="92"/>
      <c r="FO226" s="92"/>
      <c r="FP226" s="92"/>
      <c r="FQ226" s="92"/>
      <c r="FR226" s="92"/>
      <c r="FS226" s="92"/>
      <c r="FT226" s="92"/>
      <c r="FU226" s="92"/>
      <c r="FV226" s="92"/>
      <c r="FW226" s="92"/>
      <c r="FX226" s="92"/>
      <c r="FY226" s="92"/>
      <c r="FZ226" s="92"/>
      <c r="GA226" s="92"/>
      <c r="GB226" s="92"/>
      <c r="GC226" s="92"/>
      <c r="GD226" s="92"/>
      <c r="GE226" s="92"/>
      <c r="GF226" s="92"/>
      <c r="GG226" s="92"/>
      <c r="GH226" s="92"/>
      <c r="GI226" s="92"/>
      <c r="GJ226" s="92"/>
      <c r="GK226" s="92"/>
      <c r="GL226" s="92"/>
    </row>
    <row r="227" spans="1:194" s="99" customFormat="1">
      <c r="A227" s="109" t="s">
        <v>396</v>
      </c>
      <c r="B227" s="109"/>
      <c r="C227" s="109"/>
      <c r="D227" s="124"/>
      <c r="E227" s="125"/>
      <c r="F227" s="125"/>
      <c r="G227" s="126"/>
      <c r="H227" s="125"/>
      <c r="I227" s="126"/>
      <c r="J227" s="124"/>
      <c r="K227" s="126"/>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c r="FB227" s="92"/>
      <c r="FC227" s="92"/>
      <c r="FD227" s="92"/>
      <c r="FE227" s="92"/>
      <c r="FF227" s="92"/>
      <c r="FG227" s="92"/>
      <c r="FH227" s="92"/>
      <c r="FI227" s="92"/>
      <c r="FJ227" s="92"/>
      <c r="FK227" s="92"/>
      <c r="FL227" s="92"/>
      <c r="FM227" s="92"/>
      <c r="FN227" s="92"/>
      <c r="FO227" s="92"/>
      <c r="FP227" s="92"/>
      <c r="FQ227" s="92"/>
      <c r="FR227" s="92"/>
      <c r="FS227" s="92"/>
      <c r="FT227" s="92"/>
      <c r="FU227" s="92"/>
      <c r="FV227" s="92"/>
      <c r="FW227" s="92"/>
      <c r="FX227" s="92"/>
      <c r="FY227" s="92"/>
      <c r="FZ227" s="92"/>
      <c r="GA227" s="92"/>
      <c r="GB227" s="92"/>
      <c r="GC227" s="92"/>
      <c r="GD227" s="92"/>
      <c r="GE227" s="92"/>
      <c r="GF227" s="92"/>
      <c r="GG227" s="92"/>
      <c r="GH227" s="92"/>
      <c r="GI227" s="92"/>
      <c r="GJ227" s="92"/>
      <c r="GK227" s="92"/>
      <c r="GL227" s="92"/>
    </row>
    <row r="228" spans="1:194" s="99" customFormat="1">
      <c r="A228" s="109" t="s">
        <v>397</v>
      </c>
      <c r="B228" s="109"/>
      <c r="C228" s="109"/>
      <c r="D228" s="124"/>
      <c r="E228" s="125"/>
      <c r="F228" s="125"/>
      <c r="G228" s="126"/>
      <c r="H228" s="125"/>
      <c r="I228" s="126"/>
      <c r="J228" s="124"/>
      <c r="K228" s="126"/>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row>
    <row r="229" spans="1:194" s="99" customFormat="1">
      <c r="A229" s="109" t="s">
        <v>398</v>
      </c>
      <c r="B229" s="109"/>
      <c r="C229" s="109"/>
      <c r="D229" s="124"/>
      <c r="E229" s="125"/>
      <c r="F229" s="125"/>
      <c r="G229" s="126"/>
      <c r="H229" s="125"/>
      <c r="I229" s="126"/>
      <c r="J229" s="124"/>
      <c r="K229" s="126"/>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row>
    <row r="230" spans="1:194" s="99" customFormat="1">
      <c r="A230" s="109" t="s">
        <v>399</v>
      </c>
      <c r="B230" s="109"/>
      <c r="C230" s="109"/>
      <c r="D230" s="124"/>
      <c r="E230" s="125"/>
      <c r="F230" s="125"/>
      <c r="G230" s="126"/>
      <c r="H230" s="125"/>
      <c r="I230" s="126"/>
      <c r="J230" s="124"/>
      <c r="K230" s="126"/>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row>
    <row r="231" spans="1:194" s="99" customFormat="1">
      <c r="A231" s="109" t="s">
        <v>400</v>
      </c>
      <c r="B231" s="109"/>
      <c r="C231" s="109"/>
      <c r="D231" s="124"/>
      <c r="E231" s="125"/>
      <c r="F231" s="125"/>
      <c r="G231" s="126"/>
      <c r="H231" s="125"/>
      <c r="I231" s="126"/>
      <c r="J231" s="124"/>
      <c r="K231" s="126"/>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row>
    <row r="232" spans="1:194" s="99" customFormat="1">
      <c r="A232" s="109" t="s">
        <v>401</v>
      </c>
      <c r="B232" s="109"/>
      <c r="C232" s="109"/>
      <c r="D232" s="124"/>
      <c r="E232" s="125"/>
      <c r="F232" s="125"/>
      <c r="G232" s="126"/>
      <c r="H232" s="125"/>
      <c r="I232" s="126"/>
      <c r="J232" s="124"/>
      <c r="K232" s="126"/>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row>
    <row r="233" spans="1:194" s="99" customFormat="1">
      <c r="A233" s="109" t="s">
        <v>402</v>
      </c>
      <c r="B233" s="109"/>
      <c r="C233" s="109"/>
      <c r="D233" s="124"/>
      <c r="E233" s="125"/>
      <c r="F233" s="125"/>
      <c r="G233" s="126"/>
      <c r="H233" s="125"/>
      <c r="I233" s="126"/>
      <c r="J233" s="124"/>
      <c r="K233" s="126"/>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row>
    <row r="234" spans="1:194" s="99" customFormat="1">
      <c r="A234" s="109" t="s">
        <v>403</v>
      </c>
      <c r="B234" s="109"/>
      <c r="C234" s="109"/>
      <c r="D234" s="124"/>
      <c r="E234" s="125"/>
      <c r="F234" s="125"/>
      <c r="G234" s="126"/>
      <c r="H234" s="125"/>
      <c r="I234" s="126"/>
      <c r="J234" s="124"/>
      <c r="K234" s="126"/>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row>
    <row r="235" spans="1:194" s="99" customFormat="1">
      <c r="A235" s="109" t="s">
        <v>404</v>
      </c>
      <c r="B235" s="109"/>
      <c r="C235" s="109"/>
      <c r="D235" s="124"/>
      <c r="E235" s="125"/>
      <c r="F235" s="125"/>
      <c r="G235" s="126"/>
      <c r="H235" s="125"/>
      <c r="I235" s="126"/>
      <c r="J235" s="124"/>
      <c r="K235" s="126"/>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row>
    <row r="236" spans="1:194" s="99" customFormat="1">
      <c r="A236" s="109" t="s">
        <v>405</v>
      </c>
      <c r="B236" s="109"/>
      <c r="C236" s="109"/>
      <c r="D236" s="124"/>
      <c r="E236" s="125"/>
      <c r="F236" s="125"/>
      <c r="G236" s="126"/>
      <c r="H236" s="125"/>
      <c r="I236" s="126"/>
      <c r="J236" s="124"/>
      <c r="K236" s="126"/>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row>
    <row r="237" spans="1:194" s="99" customFormat="1">
      <c r="A237" s="109" t="s">
        <v>406</v>
      </c>
      <c r="B237" s="109"/>
      <c r="C237" s="109"/>
      <c r="D237" s="124"/>
      <c r="E237" s="125"/>
      <c r="F237" s="125"/>
      <c r="G237" s="126"/>
      <c r="H237" s="125"/>
      <c r="I237" s="126"/>
      <c r="J237" s="124"/>
      <c r="K237" s="126"/>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row>
    <row r="238" spans="1:194" s="99" customFormat="1">
      <c r="A238" s="109" t="s">
        <v>407</v>
      </c>
      <c r="B238" s="109"/>
      <c r="C238" s="109"/>
      <c r="D238" s="124"/>
      <c r="E238" s="125"/>
      <c r="F238" s="125"/>
      <c r="G238" s="126"/>
      <c r="H238" s="125"/>
      <c r="I238" s="126"/>
      <c r="J238" s="124"/>
      <c r="K238" s="126"/>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c r="GK238" s="92"/>
      <c r="GL238" s="92"/>
    </row>
    <row r="239" spans="1:194" s="99" customFormat="1">
      <c r="A239" s="109" t="s">
        <v>408</v>
      </c>
      <c r="B239" s="109"/>
      <c r="C239" s="109"/>
      <c r="D239" s="124"/>
      <c r="E239" s="125"/>
      <c r="F239" s="125"/>
      <c r="G239" s="126"/>
      <c r="H239" s="125"/>
      <c r="I239" s="126"/>
      <c r="J239" s="124"/>
      <c r="K239" s="126"/>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c r="FB239" s="92"/>
      <c r="FC239" s="92"/>
      <c r="FD239" s="92"/>
      <c r="FE239" s="92"/>
      <c r="FF239" s="92"/>
      <c r="FG239" s="92"/>
      <c r="FH239" s="92"/>
      <c r="FI239" s="92"/>
      <c r="FJ239" s="92"/>
      <c r="FK239" s="92"/>
      <c r="FL239" s="92"/>
      <c r="FM239" s="92"/>
      <c r="FN239" s="92"/>
      <c r="FO239" s="92"/>
      <c r="FP239" s="92"/>
      <c r="FQ239" s="92"/>
      <c r="FR239" s="92"/>
      <c r="FS239" s="92"/>
      <c r="FT239" s="92"/>
      <c r="FU239" s="92"/>
      <c r="FV239" s="92"/>
      <c r="FW239" s="92"/>
      <c r="FX239" s="92"/>
      <c r="FY239" s="92"/>
      <c r="FZ239" s="92"/>
      <c r="GA239" s="92"/>
      <c r="GB239" s="92"/>
      <c r="GC239" s="92"/>
      <c r="GD239" s="92"/>
      <c r="GE239" s="92"/>
      <c r="GF239" s="92"/>
      <c r="GG239" s="92"/>
      <c r="GH239" s="92"/>
      <c r="GI239" s="92"/>
      <c r="GJ239" s="92"/>
      <c r="GK239" s="92"/>
      <c r="GL239" s="92"/>
    </row>
    <row r="240" spans="1:194" s="99" customFormat="1">
      <c r="A240" s="109" t="s">
        <v>409</v>
      </c>
      <c r="B240" s="109"/>
      <c r="C240" s="109"/>
      <c r="D240" s="124"/>
      <c r="E240" s="125"/>
      <c r="F240" s="125"/>
      <c r="G240" s="126"/>
      <c r="H240" s="125"/>
      <c r="I240" s="126"/>
      <c r="J240" s="124"/>
      <c r="K240" s="126"/>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c r="GK240" s="92"/>
      <c r="GL240" s="92"/>
    </row>
    <row r="241" spans="1:194" s="99" customFormat="1">
      <c r="A241" s="109" t="s">
        <v>410</v>
      </c>
      <c r="B241" s="109"/>
      <c r="C241" s="109"/>
      <c r="D241" s="124"/>
      <c r="E241" s="125"/>
      <c r="F241" s="125"/>
      <c r="G241" s="126"/>
      <c r="H241" s="125"/>
      <c r="I241" s="126"/>
      <c r="J241" s="124"/>
      <c r="K241" s="126"/>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c r="FB241" s="92"/>
      <c r="FC241" s="92"/>
      <c r="FD241" s="92"/>
      <c r="FE241" s="92"/>
      <c r="FF241" s="92"/>
      <c r="FG241" s="92"/>
      <c r="FH241" s="92"/>
      <c r="FI241" s="92"/>
      <c r="FJ241" s="92"/>
      <c r="FK241" s="92"/>
      <c r="FL241" s="92"/>
      <c r="FM241" s="92"/>
      <c r="FN241" s="92"/>
      <c r="FO241" s="92"/>
      <c r="FP241" s="92"/>
      <c r="FQ241" s="92"/>
      <c r="FR241" s="92"/>
      <c r="FS241" s="92"/>
      <c r="FT241" s="92"/>
      <c r="FU241" s="92"/>
      <c r="FV241" s="92"/>
      <c r="FW241" s="92"/>
      <c r="FX241" s="92"/>
      <c r="FY241" s="92"/>
      <c r="FZ241" s="92"/>
      <c r="GA241" s="92"/>
      <c r="GB241" s="92"/>
      <c r="GC241" s="92"/>
      <c r="GD241" s="92"/>
      <c r="GE241" s="92"/>
      <c r="GF241" s="92"/>
      <c r="GG241" s="92"/>
      <c r="GH241" s="92"/>
      <c r="GI241" s="92"/>
      <c r="GJ241" s="92"/>
      <c r="GK241" s="92"/>
      <c r="GL241" s="92"/>
    </row>
    <row r="242" spans="1:194" s="99" customFormat="1">
      <c r="A242" s="109" t="s">
        <v>411</v>
      </c>
      <c r="B242" s="109"/>
      <c r="C242" s="109"/>
      <c r="D242" s="124"/>
      <c r="E242" s="125"/>
      <c r="F242" s="125"/>
      <c r="G242" s="126"/>
      <c r="H242" s="125"/>
      <c r="I242" s="126"/>
      <c r="J242" s="124"/>
      <c r="K242" s="126"/>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c r="GK242" s="92"/>
      <c r="GL242" s="92"/>
    </row>
    <row r="243" spans="1:194" s="99" customFormat="1">
      <c r="A243" s="109" t="s">
        <v>412</v>
      </c>
      <c r="B243" s="109"/>
      <c r="C243" s="109"/>
      <c r="D243" s="124"/>
      <c r="E243" s="125"/>
      <c r="F243" s="125"/>
      <c r="G243" s="126"/>
      <c r="H243" s="125"/>
      <c r="I243" s="126"/>
      <c r="J243" s="124"/>
      <c r="K243" s="126"/>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c r="FB243" s="92"/>
      <c r="FC243" s="92"/>
      <c r="FD243" s="92"/>
      <c r="FE243" s="92"/>
      <c r="FF243" s="92"/>
      <c r="FG243" s="92"/>
      <c r="FH243" s="92"/>
      <c r="FI243" s="92"/>
      <c r="FJ243" s="92"/>
      <c r="FK243" s="92"/>
      <c r="FL243" s="92"/>
      <c r="FM243" s="92"/>
      <c r="FN243" s="92"/>
      <c r="FO243" s="92"/>
      <c r="FP243" s="92"/>
      <c r="FQ243" s="92"/>
      <c r="FR243" s="92"/>
      <c r="FS243" s="92"/>
      <c r="FT243" s="92"/>
      <c r="FU243" s="92"/>
      <c r="FV243" s="92"/>
      <c r="FW243" s="92"/>
      <c r="FX243" s="92"/>
      <c r="FY243" s="92"/>
      <c r="FZ243" s="92"/>
      <c r="GA243" s="92"/>
      <c r="GB243" s="92"/>
      <c r="GC243" s="92"/>
      <c r="GD243" s="92"/>
      <c r="GE243" s="92"/>
      <c r="GF243" s="92"/>
      <c r="GG243" s="92"/>
      <c r="GH243" s="92"/>
      <c r="GI243" s="92"/>
      <c r="GJ243" s="92"/>
      <c r="GK243" s="92"/>
      <c r="GL243" s="92"/>
    </row>
    <row r="244" spans="1:194" s="99" customFormat="1">
      <c r="A244" s="109" t="s">
        <v>413</v>
      </c>
      <c r="B244" s="109"/>
      <c r="C244" s="109"/>
      <c r="D244" s="124"/>
      <c r="E244" s="125"/>
      <c r="F244" s="125"/>
      <c r="G244" s="126"/>
      <c r="H244" s="125"/>
      <c r="I244" s="126"/>
      <c r="J244" s="124"/>
      <c r="K244" s="126"/>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c r="FB244" s="92"/>
      <c r="FC244" s="92"/>
      <c r="FD244" s="92"/>
      <c r="FE244" s="92"/>
      <c r="FF244" s="92"/>
      <c r="FG244" s="92"/>
      <c r="FH244" s="92"/>
      <c r="FI244" s="92"/>
      <c r="FJ244" s="92"/>
      <c r="FK244" s="92"/>
      <c r="FL244" s="92"/>
      <c r="FM244" s="92"/>
      <c r="FN244" s="92"/>
      <c r="FO244" s="92"/>
      <c r="FP244" s="92"/>
      <c r="FQ244" s="92"/>
      <c r="FR244" s="92"/>
      <c r="FS244" s="92"/>
      <c r="FT244" s="92"/>
      <c r="FU244" s="92"/>
      <c r="FV244" s="92"/>
      <c r="FW244" s="92"/>
      <c r="FX244" s="92"/>
      <c r="FY244" s="92"/>
      <c r="FZ244" s="92"/>
      <c r="GA244" s="92"/>
      <c r="GB244" s="92"/>
      <c r="GC244" s="92"/>
      <c r="GD244" s="92"/>
      <c r="GE244" s="92"/>
      <c r="GF244" s="92"/>
      <c r="GG244" s="92"/>
      <c r="GH244" s="92"/>
      <c r="GI244" s="92"/>
      <c r="GJ244" s="92"/>
      <c r="GK244" s="92"/>
      <c r="GL244" s="92"/>
    </row>
    <row r="245" spans="1:194" s="99" customFormat="1">
      <c r="A245" s="109" t="s">
        <v>414</v>
      </c>
      <c r="B245" s="109"/>
      <c r="C245" s="109"/>
      <c r="D245" s="124"/>
      <c r="E245" s="125"/>
      <c r="F245" s="125"/>
      <c r="G245" s="126"/>
      <c r="H245" s="125"/>
      <c r="I245" s="126"/>
      <c r="J245" s="124"/>
      <c r="K245" s="126"/>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row>
    <row r="246" spans="1:194" s="99" customFormat="1">
      <c r="A246" s="109" t="s">
        <v>415</v>
      </c>
      <c r="B246" s="109"/>
      <c r="C246" s="109"/>
      <c r="D246" s="124"/>
      <c r="E246" s="125"/>
      <c r="F246" s="125"/>
      <c r="G246" s="126"/>
      <c r="H246" s="125"/>
      <c r="I246" s="126"/>
      <c r="J246" s="124"/>
      <c r="K246" s="126"/>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row>
    <row r="247" spans="1:194" s="99" customFormat="1">
      <c r="A247" s="109" t="s">
        <v>416</v>
      </c>
      <c r="B247" s="109"/>
      <c r="C247" s="109"/>
      <c r="D247" s="124"/>
      <c r="E247" s="125"/>
      <c r="F247" s="125"/>
      <c r="G247" s="126"/>
      <c r="H247" s="125"/>
      <c r="I247" s="126"/>
      <c r="J247" s="124"/>
      <c r="K247" s="126"/>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2"/>
      <c r="FZ247" s="92"/>
      <c r="GA247" s="92"/>
      <c r="GB247" s="92"/>
      <c r="GC247" s="92"/>
      <c r="GD247" s="92"/>
      <c r="GE247" s="92"/>
      <c r="GF247" s="92"/>
      <c r="GG247" s="92"/>
      <c r="GH247" s="92"/>
      <c r="GI247" s="92"/>
      <c r="GJ247" s="92"/>
      <c r="GK247" s="92"/>
      <c r="GL247" s="92"/>
    </row>
    <row r="248" spans="1:194" s="99" customFormat="1">
      <c r="A248" s="109" t="s">
        <v>417</v>
      </c>
      <c r="B248" s="109"/>
      <c r="C248" s="109"/>
      <c r="D248" s="124"/>
      <c r="E248" s="125"/>
      <c r="F248" s="125"/>
      <c r="G248" s="126"/>
      <c r="H248" s="125"/>
      <c r="I248" s="126"/>
      <c r="J248" s="124"/>
      <c r="K248" s="126"/>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2"/>
      <c r="FZ248" s="92"/>
      <c r="GA248" s="92"/>
      <c r="GB248" s="92"/>
      <c r="GC248" s="92"/>
      <c r="GD248" s="92"/>
      <c r="GE248" s="92"/>
      <c r="GF248" s="92"/>
      <c r="GG248" s="92"/>
      <c r="GH248" s="92"/>
      <c r="GI248" s="92"/>
      <c r="GJ248" s="92"/>
      <c r="GK248" s="92"/>
      <c r="GL248" s="92"/>
    </row>
    <row r="249" spans="1:194" s="99" customFormat="1">
      <c r="A249" s="109" t="s">
        <v>418</v>
      </c>
      <c r="B249" s="109"/>
      <c r="C249" s="109"/>
      <c r="D249" s="124"/>
      <c r="E249" s="125"/>
      <c r="F249" s="125"/>
      <c r="G249" s="126"/>
      <c r="H249" s="125"/>
      <c r="I249" s="126"/>
      <c r="J249" s="124"/>
      <c r="K249" s="126"/>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row>
    <row r="250" spans="1:194" s="99" customFormat="1">
      <c r="A250" s="109" t="s">
        <v>419</v>
      </c>
      <c r="B250" s="109"/>
      <c r="C250" s="109"/>
      <c r="D250" s="124"/>
      <c r="E250" s="125"/>
      <c r="F250" s="125"/>
      <c r="G250" s="126"/>
      <c r="H250" s="125"/>
      <c r="I250" s="126"/>
      <c r="J250" s="124"/>
      <c r="K250" s="126"/>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c r="FB250" s="92"/>
      <c r="FC250" s="92"/>
      <c r="FD250" s="92"/>
      <c r="FE250" s="92"/>
      <c r="FF250" s="92"/>
      <c r="FG250" s="92"/>
      <c r="FH250" s="92"/>
      <c r="FI250" s="92"/>
      <c r="FJ250" s="92"/>
      <c r="FK250" s="92"/>
      <c r="FL250" s="92"/>
      <c r="FM250" s="92"/>
      <c r="FN250" s="92"/>
      <c r="FO250" s="92"/>
      <c r="FP250" s="92"/>
      <c r="FQ250" s="92"/>
      <c r="FR250" s="92"/>
      <c r="FS250" s="92"/>
      <c r="FT250" s="92"/>
      <c r="FU250" s="92"/>
      <c r="FV250" s="92"/>
      <c r="FW250" s="92"/>
      <c r="FX250" s="92"/>
      <c r="FY250" s="92"/>
      <c r="FZ250" s="92"/>
      <c r="GA250" s="92"/>
      <c r="GB250" s="92"/>
      <c r="GC250" s="92"/>
      <c r="GD250" s="92"/>
      <c r="GE250" s="92"/>
      <c r="GF250" s="92"/>
      <c r="GG250" s="92"/>
      <c r="GH250" s="92"/>
      <c r="GI250" s="92"/>
      <c r="GJ250" s="92"/>
      <c r="GK250" s="92"/>
      <c r="GL250" s="92"/>
    </row>
    <row r="251" spans="1:194" s="99" customFormat="1">
      <c r="A251" s="109" t="s">
        <v>420</v>
      </c>
      <c r="B251" s="109"/>
      <c r="C251" s="109"/>
      <c r="D251" s="124"/>
      <c r="E251" s="125"/>
      <c r="F251" s="125"/>
      <c r="G251" s="126"/>
      <c r="H251" s="125"/>
      <c r="I251" s="126"/>
      <c r="J251" s="124"/>
      <c r="K251" s="126"/>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c r="FB251" s="92"/>
      <c r="FC251" s="92"/>
      <c r="FD251" s="92"/>
      <c r="FE251" s="92"/>
      <c r="FF251" s="92"/>
      <c r="FG251" s="92"/>
      <c r="FH251" s="92"/>
      <c r="FI251" s="92"/>
      <c r="FJ251" s="92"/>
      <c r="FK251" s="92"/>
      <c r="FL251" s="92"/>
      <c r="FM251" s="92"/>
      <c r="FN251" s="92"/>
      <c r="FO251" s="92"/>
      <c r="FP251" s="92"/>
      <c r="FQ251" s="92"/>
      <c r="FR251" s="92"/>
      <c r="FS251" s="92"/>
      <c r="FT251" s="92"/>
      <c r="FU251" s="92"/>
      <c r="FV251" s="92"/>
      <c r="FW251" s="92"/>
      <c r="FX251" s="92"/>
      <c r="FY251" s="92"/>
      <c r="FZ251" s="92"/>
      <c r="GA251" s="92"/>
      <c r="GB251" s="92"/>
      <c r="GC251" s="92"/>
      <c r="GD251" s="92"/>
      <c r="GE251" s="92"/>
      <c r="GF251" s="92"/>
      <c r="GG251" s="92"/>
      <c r="GH251" s="92"/>
      <c r="GI251" s="92"/>
      <c r="GJ251" s="92"/>
      <c r="GK251" s="92"/>
      <c r="GL251" s="92"/>
    </row>
    <row r="252" spans="1:194" s="99" customFormat="1">
      <c r="A252" s="109" t="s">
        <v>421</v>
      </c>
      <c r="B252" s="109"/>
      <c r="C252" s="109"/>
      <c r="D252" s="124"/>
      <c r="E252" s="125"/>
      <c r="F252" s="125"/>
      <c r="G252" s="126"/>
      <c r="H252" s="125"/>
      <c r="I252" s="126"/>
      <c r="J252" s="124"/>
      <c r="K252" s="126"/>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c r="CM252" s="92"/>
      <c r="CN252" s="92"/>
      <c r="CO252" s="92"/>
      <c r="CP252" s="92"/>
      <c r="CQ252" s="92"/>
      <c r="CR252" s="92"/>
      <c r="CS252" s="92"/>
      <c r="CT252" s="92"/>
      <c r="CU252" s="92"/>
      <c r="CV252" s="92"/>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c r="EO252" s="92"/>
      <c r="EP252" s="92"/>
      <c r="EQ252" s="92"/>
      <c r="ER252" s="92"/>
      <c r="ES252" s="92"/>
      <c r="ET252" s="92"/>
      <c r="EU252" s="92"/>
      <c r="EV252" s="92"/>
      <c r="EW252" s="92"/>
      <c r="EX252" s="92"/>
      <c r="EY252" s="92"/>
      <c r="EZ252" s="92"/>
      <c r="FA252" s="92"/>
      <c r="FB252" s="92"/>
      <c r="FC252" s="92"/>
      <c r="FD252" s="92"/>
      <c r="FE252" s="92"/>
      <c r="FF252" s="92"/>
      <c r="FG252" s="92"/>
      <c r="FH252" s="92"/>
      <c r="FI252" s="92"/>
      <c r="FJ252" s="92"/>
      <c r="FK252" s="92"/>
      <c r="FL252" s="92"/>
      <c r="FM252" s="92"/>
      <c r="FN252" s="92"/>
      <c r="FO252" s="92"/>
      <c r="FP252" s="92"/>
      <c r="FQ252" s="92"/>
      <c r="FR252" s="92"/>
      <c r="FS252" s="92"/>
      <c r="FT252" s="92"/>
      <c r="FU252" s="92"/>
      <c r="FV252" s="92"/>
      <c r="FW252" s="92"/>
      <c r="FX252" s="92"/>
      <c r="FY252" s="92"/>
      <c r="FZ252" s="92"/>
      <c r="GA252" s="92"/>
      <c r="GB252" s="92"/>
      <c r="GC252" s="92"/>
      <c r="GD252" s="92"/>
      <c r="GE252" s="92"/>
      <c r="GF252" s="92"/>
      <c r="GG252" s="92"/>
      <c r="GH252" s="92"/>
      <c r="GI252" s="92"/>
      <c r="GJ252" s="92"/>
      <c r="GK252" s="92"/>
      <c r="GL252" s="92"/>
    </row>
    <row r="253" spans="1:194" s="99" customFormat="1">
      <c r="A253" s="109" t="s">
        <v>422</v>
      </c>
      <c r="B253" s="109"/>
      <c r="C253" s="109"/>
      <c r="D253" s="124"/>
      <c r="E253" s="125"/>
      <c r="F253" s="125"/>
      <c r="G253" s="126"/>
      <c r="H253" s="125"/>
      <c r="I253" s="126"/>
      <c r="J253" s="124"/>
      <c r="K253" s="126"/>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c r="CM253" s="92"/>
      <c r="CN253" s="92"/>
      <c r="CO253" s="92"/>
      <c r="CP253" s="92"/>
      <c r="CQ253" s="92"/>
      <c r="CR253" s="92"/>
      <c r="CS253" s="92"/>
      <c r="CT253" s="92"/>
      <c r="CU253" s="92"/>
      <c r="CV253" s="92"/>
      <c r="CW253" s="92"/>
      <c r="CX253" s="92"/>
      <c r="CY253" s="92"/>
      <c r="CZ253" s="92"/>
      <c r="DA253" s="92"/>
      <c r="DB253" s="92"/>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2"/>
      <c r="EC253" s="92"/>
      <c r="ED253" s="92"/>
      <c r="EE253" s="92"/>
      <c r="EF253" s="92"/>
      <c r="EG253" s="92"/>
      <c r="EH253" s="92"/>
      <c r="EI253" s="92"/>
      <c r="EJ253" s="92"/>
      <c r="EK253" s="92"/>
      <c r="EL253" s="92"/>
      <c r="EM253" s="92"/>
      <c r="EN253" s="92"/>
      <c r="EO253" s="92"/>
      <c r="EP253" s="92"/>
      <c r="EQ253" s="92"/>
      <c r="ER253" s="92"/>
      <c r="ES253" s="92"/>
      <c r="ET253" s="92"/>
      <c r="EU253" s="92"/>
      <c r="EV253" s="92"/>
      <c r="EW253" s="92"/>
      <c r="EX253" s="92"/>
      <c r="EY253" s="92"/>
      <c r="EZ253" s="92"/>
      <c r="FA253" s="92"/>
      <c r="FB253" s="92"/>
      <c r="FC253" s="92"/>
      <c r="FD253" s="92"/>
      <c r="FE253" s="92"/>
      <c r="FF253" s="92"/>
      <c r="FG253" s="92"/>
      <c r="FH253" s="92"/>
      <c r="FI253" s="92"/>
      <c r="FJ253" s="92"/>
      <c r="FK253" s="92"/>
      <c r="FL253" s="92"/>
      <c r="FM253" s="92"/>
      <c r="FN253" s="92"/>
      <c r="FO253" s="92"/>
      <c r="FP253" s="92"/>
      <c r="FQ253" s="92"/>
      <c r="FR253" s="92"/>
      <c r="FS253" s="92"/>
      <c r="FT253" s="92"/>
      <c r="FU253" s="92"/>
      <c r="FV253" s="92"/>
      <c r="FW253" s="92"/>
      <c r="FX253" s="92"/>
      <c r="FY253" s="92"/>
      <c r="FZ253" s="92"/>
      <c r="GA253" s="92"/>
      <c r="GB253" s="92"/>
      <c r="GC253" s="92"/>
      <c r="GD253" s="92"/>
      <c r="GE253" s="92"/>
      <c r="GF253" s="92"/>
      <c r="GG253" s="92"/>
      <c r="GH253" s="92"/>
      <c r="GI253" s="92"/>
      <c r="GJ253" s="92"/>
      <c r="GK253" s="92"/>
      <c r="GL253" s="92"/>
    </row>
    <row r="254" spans="1:194" s="99" customFormat="1">
      <c r="A254" s="109" t="s">
        <v>423</v>
      </c>
      <c r="B254" s="109"/>
      <c r="C254" s="109"/>
      <c r="D254" s="124"/>
      <c r="E254" s="125"/>
      <c r="F254" s="125"/>
      <c r="G254" s="126"/>
      <c r="H254" s="125"/>
      <c r="I254" s="126"/>
      <c r="J254" s="124"/>
      <c r="K254" s="126"/>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row>
    <row r="255" spans="1:194" s="99" customFormat="1">
      <c r="A255" s="109" t="s">
        <v>424</v>
      </c>
      <c r="B255" s="109"/>
      <c r="C255" s="109"/>
      <c r="D255" s="124"/>
      <c r="E255" s="125"/>
      <c r="F255" s="125"/>
      <c r="G255" s="126"/>
      <c r="H255" s="125"/>
      <c r="I255" s="126"/>
      <c r="J255" s="124"/>
      <c r="K255" s="126"/>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c r="CM255" s="92"/>
      <c r="CN255" s="92"/>
      <c r="CO255" s="92"/>
      <c r="CP255" s="92"/>
      <c r="CQ255" s="92"/>
      <c r="CR255" s="92"/>
      <c r="CS255" s="92"/>
      <c r="CT255" s="92"/>
      <c r="CU255" s="92"/>
      <c r="CV255" s="92"/>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c r="EO255" s="92"/>
      <c r="EP255" s="92"/>
      <c r="EQ255" s="92"/>
      <c r="ER255" s="92"/>
      <c r="ES255" s="92"/>
      <c r="ET255" s="92"/>
      <c r="EU255" s="92"/>
      <c r="EV255" s="92"/>
      <c r="EW255" s="92"/>
      <c r="EX255" s="92"/>
      <c r="EY255" s="92"/>
      <c r="EZ255" s="92"/>
      <c r="FA255" s="92"/>
      <c r="FB255" s="92"/>
      <c r="FC255" s="92"/>
      <c r="FD255" s="92"/>
      <c r="FE255" s="92"/>
      <c r="FF255" s="92"/>
      <c r="FG255" s="92"/>
      <c r="FH255" s="92"/>
      <c r="FI255" s="92"/>
      <c r="FJ255" s="92"/>
      <c r="FK255" s="92"/>
      <c r="FL255" s="92"/>
      <c r="FM255" s="92"/>
      <c r="FN255" s="92"/>
      <c r="FO255" s="92"/>
      <c r="FP255" s="92"/>
      <c r="FQ255" s="92"/>
      <c r="FR255" s="92"/>
      <c r="FS255" s="92"/>
      <c r="FT255" s="92"/>
      <c r="FU255" s="92"/>
      <c r="FV255" s="92"/>
      <c r="FW255" s="92"/>
      <c r="FX255" s="92"/>
      <c r="FY255" s="92"/>
      <c r="FZ255" s="92"/>
      <c r="GA255" s="92"/>
      <c r="GB255" s="92"/>
      <c r="GC255" s="92"/>
      <c r="GD255" s="92"/>
      <c r="GE255" s="92"/>
      <c r="GF255" s="92"/>
      <c r="GG255" s="92"/>
      <c r="GH255" s="92"/>
      <c r="GI255" s="92"/>
      <c r="GJ255" s="92"/>
      <c r="GK255" s="92"/>
      <c r="GL255" s="92"/>
    </row>
    <row r="256" spans="1:194" s="99" customFormat="1">
      <c r="A256" s="109" t="s">
        <v>425</v>
      </c>
      <c r="B256" s="109"/>
      <c r="C256" s="109"/>
      <c r="D256" s="124"/>
      <c r="E256" s="125"/>
      <c r="F256" s="125"/>
      <c r="G256" s="126"/>
      <c r="H256" s="125"/>
      <c r="I256" s="126"/>
      <c r="J256" s="124"/>
      <c r="K256" s="126"/>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2"/>
      <c r="GA256" s="92"/>
      <c r="GB256" s="92"/>
      <c r="GC256" s="92"/>
      <c r="GD256" s="92"/>
      <c r="GE256" s="92"/>
      <c r="GF256" s="92"/>
      <c r="GG256" s="92"/>
      <c r="GH256" s="92"/>
      <c r="GI256" s="92"/>
      <c r="GJ256" s="92"/>
      <c r="GK256" s="92"/>
      <c r="GL256" s="92"/>
    </row>
    <row r="257" spans="1:194" s="99" customFormat="1">
      <c r="A257" s="109" t="s">
        <v>426</v>
      </c>
      <c r="B257" s="109"/>
      <c r="C257" s="109"/>
      <c r="D257" s="124"/>
      <c r="E257" s="125"/>
      <c r="F257" s="125"/>
      <c r="G257" s="126"/>
      <c r="H257" s="125"/>
      <c r="I257" s="126"/>
      <c r="J257" s="124"/>
      <c r="K257" s="126"/>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row>
    <row r="258" spans="1:194" s="99" customFormat="1">
      <c r="A258" s="109" t="s">
        <v>427</v>
      </c>
      <c r="B258" s="109"/>
      <c r="C258" s="109"/>
      <c r="D258" s="124"/>
      <c r="E258" s="125"/>
      <c r="F258" s="125"/>
      <c r="G258" s="126"/>
      <c r="H258" s="125"/>
      <c r="I258" s="126"/>
      <c r="J258" s="124"/>
      <c r="K258" s="126"/>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2"/>
      <c r="GA258" s="92"/>
      <c r="GB258" s="92"/>
      <c r="GC258" s="92"/>
      <c r="GD258" s="92"/>
      <c r="GE258" s="92"/>
      <c r="GF258" s="92"/>
      <c r="GG258" s="92"/>
      <c r="GH258" s="92"/>
      <c r="GI258" s="92"/>
      <c r="GJ258" s="92"/>
      <c r="GK258" s="92"/>
      <c r="GL258" s="92"/>
    </row>
    <row r="259" spans="1:194" s="99" customFormat="1">
      <c r="A259" s="109" t="s">
        <v>428</v>
      </c>
      <c r="B259" s="109"/>
      <c r="C259" s="109"/>
      <c r="D259" s="124"/>
      <c r="E259" s="125"/>
      <c r="F259" s="125"/>
      <c r="G259" s="126"/>
      <c r="H259" s="125"/>
      <c r="I259" s="126"/>
      <c r="J259" s="124"/>
      <c r="K259" s="126"/>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2"/>
      <c r="GA259" s="92"/>
      <c r="GB259" s="92"/>
      <c r="GC259" s="92"/>
      <c r="GD259" s="92"/>
      <c r="GE259" s="92"/>
      <c r="GF259" s="92"/>
      <c r="GG259" s="92"/>
      <c r="GH259" s="92"/>
      <c r="GI259" s="92"/>
      <c r="GJ259" s="92"/>
      <c r="GK259" s="92"/>
      <c r="GL259" s="92"/>
    </row>
    <row r="260" spans="1:194" s="99" customFormat="1">
      <c r="A260" s="109" t="s">
        <v>429</v>
      </c>
      <c r="B260" s="109"/>
      <c r="C260" s="109"/>
      <c r="D260" s="124"/>
      <c r="E260" s="125"/>
      <c r="F260" s="125"/>
      <c r="G260" s="126"/>
      <c r="H260" s="125"/>
      <c r="I260" s="126"/>
      <c r="J260" s="124"/>
      <c r="K260" s="126"/>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c r="GH260" s="92"/>
      <c r="GI260" s="92"/>
      <c r="GJ260" s="92"/>
      <c r="GK260" s="92"/>
      <c r="GL260" s="92"/>
    </row>
    <row r="261" spans="1:194" s="99" customFormat="1">
      <c r="A261" s="109" t="s">
        <v>430</v>
      </c>
      <c r="B261" s="109"/>
      <c r="C261" s="109"/>
      <c r="D261" s="124"/>
      <c r="E261" s="125"/>
      <c r="F261" s="125"/>
      <c r="G261" s="126"/>
      <c r="H261" s="125"/>
      <c r="I261" s="126"/>
      <c r="J261" s="124"/>
      <c r="K261" s="126"/>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c r="GK261" s="92"/>
      <c r="GL261" s="92"/>
    </row>
    <row r="262" spans="1:194" s="99" customFormat="1">
      <c r="A262" s="109" t="s">
        <v>431</v>
      </c>
      <c r="B262" s="109"/>
      <c r="C262" s="109"/>
      <c r="D262" s="124"/>
      <c r="E262" s="125"/>
      <c r="F262" s="125"/>
      <c r="G262" s="126"/>
      <c r="H262" s="125"/>
      <c r="I262" s="126"/>
      <c r="J262" s="124"/>
      <c r="K262" s="126"/>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c r="GI262" s="92"/>
      <c r="GJ262" s="92"/>
      <c r="GK262" s="92"/>
      <c r="GL262" s="92"/>
    </row>
    <row r="263" spans="1:194" s="99" customFormat="1">
      <c r="A263" s="109" t="s">
        <v>432</v>
      </c>
      <c r="B263" s="109"/>
      <c r="C263" s="109"/>
      <c r="D263" s="124"/>
      <c r="E263" s="125"/>
      <c r="F263" s="125"/>
      <c r="G263" s="126"/>
      <c r="H263" s="125"/>
      <c r="I263" s="126"/>
      <c r="J263" s="124"/>
      <c r="K263" s="126"/>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2"/>
      <c r="GA263" s="92"/>
      <c r="GB263" s="92"/>
      <c r="GC263" s="92"/>
      <c r="GD263" s="92"/>
      <c r="GE263" s="92"/>
      <c r="GF263" s="92"/>
      <c r="GG263" s="92"/>
      <c r="GH263" s="92"/>
      <c r="GI263" s="92"/>
      <c r="GJ263" s="92"/>
      <c r="GK263" s="92"/>
      <c r="GL263" s="92"/>
    </row>
    <row r="264" spans="1:194" s="99" customFormat="1">
      <c r="A264" s="109" t="s">
        <v>433</v>
      </c>
      <c r="B264" s="109"/>
      <c r="C264" s="109"/>
      <c r="D264" s="124"/>
      <c r="E264" s="125"/>
      <c r="F264" s="125"/>
      <c r="G264" s="126"/>
      <c r="H264" s="125"/>
      <c r="I264" s="126"/>
      <c r="J264" s="124"/>
      <c r="K264" s="126"/>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c r="GA264" s="92"/>
      <c r="GB264" s="92"/>
      <c r="GC264" s="92"/>
      <c r="GD264" s="92"/>
      <c r="GE264" s="92"/>
      <c r="GF264" s="92"/>
      <c r="GG264" s="92"/>
      <c r="GH264" s="92"/>
      <c r="GI264" s="92"/>
      <c r="GJ264" s="92"/>
      <c r="GK264" s="92"/>
      <c r="GL264" s="92"/>
    </row>
    <row r="265" spans="1:194" s="99" customFormat="1">
      <c r="A265" s="109" t="s">
        <v>434</v>
      </c>
      <c r="B265" s="109"/>
      <c r="C265" s="109"/>
      <c r="D265" s="124"/>
      <c r="E265" s="125"/>
      <c r="F265" s="125"/>
      <c r="G265" s="126"/>
      <c r="H265" s="125"/>
      <c r="I265" s="126"/>
      <c r="J265" s="124"/>
      <c r="K265" s="126"/>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c r="GK265" s="92"/>
      <c r="GL265" s="92"/>
    </row>
    <row r="266" spans="1:194" s="99" customFormat="1">
      <c r="A266" s="109" t="s">
        <v>435</v>
      </c>
      <c r="B266" s="109"/>
      <c r="C266" s="109"/>
      <c r="D266" s="124"/>
      <c r="E266" s="125"/>
      <c r="F266" s="125"/>
      <c r="G266" s="126"/>
      <c r="H266" s="125"/>
      <c r="I266" s="126"/>
      <c r="J266" s="124"/>
      <c r="K266" s="126"/>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c r="GK266" s="92"/>
      <c r="GL266" s="92"/>
    </row>
    <row r="267" spans="1:194" s="99" customFormat="1">
      <c r="A267" s="109" t="s">
        <v>436</v>
      </c>
      <c r="B267" s="109"/>
      <c r="C267" s="109"/>
      <c r="D267" s="124"/>
      <c r="E267" s="125"/>
      <c r="F267" s="125"/>
      <c r="G267" s="126"/>
      <c r="H267" s="125"/>
      <c r="I267" s="126"/>
      <c r="J267" s="124"/>
      <c r="K267" s="126"/>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2"/>
      <c r="GA267" s="92"/>
      <c r="GB267" s="92"/>
      <c r="GC267" s="92"/>
      <c r="GD267" s="92"/>
      <c r="GE267" s="92"/>
      <c r="GF267" s="92"/>
      <c r="GG267" s="92"/>
      <c r="GH267" s="92"/>
      <c r="GI267" s="92"/>
      <c r="GJ267" s="92"/>
      <c r="GK267" s="92"/>
      <c r="GL267" s="92"/>
    </row>
    <row r="268" spans="1:194" s="99" customFormat="1">
      <c r="A268" s="109" t="s">
        <v>437</v>
      </c>
      <c r="B268" s="109"/>
      <c r="C268" s="109"/>
      <c r="D268" s="124"/>
      <c r="E268" s="125"/>
      <c r="F268" s="125"/>
      <c r="G268" s="126"/>
      <c r="H268" s="125"/>
      <c r="I268" s="126"/>
      <c r="J268" s="124"/>
      <c r="K268" s="126"/>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c r="FB268" s="92"/>
      <c r="FC268" s="92"/>
      <c r="FD268" s="92"/>
      <c r="FE268" s="92"/>
      <c r="FF268" s="92"/>
      <c r="FG268" s="92"/>
      <c r="FH268" s="92"/>
      <c r="FI268" s="92"/>
      <c r="FJ268" s="92"/>
      <c r="FK268" s="92"/>
      <c r="FL268" s="92"/>
      <c r="FM268" s="92"/>
      <c r="FN268" s="92"/>
      <c r="FO268" s="92"/>
      <c r="FP268" s="92"/>
      <c r="FQ268" s="92"/>
      <c r="FR268" s="92"/>
      <c r="FS268" s="92"/>
      <c r="FT268" s="92"/>
      <c r="FU268" s="92"/>
      <c r="FV268" s="92"/>
      <c r="FW268" s="92"/>
      <c r="FX268" s="92"/>
      <c r="FY268" s="92"/>
      <c r="FZ268" s="92"/>
      <c r="GA268" s="92"/>
      <c r="GB268" s="92"/>
      <c r="GC268" s="92"/>
      <c r="GD268" s="92"/>
      <c r="GE268" s="92"/>
      <c r="GF268" s="92"/>
      <c r="GG268" s="92"/>
      <c r="GH268" s="92"/>
      <c r="GI268" s="92"/>
      <c r="GJ268" s="92"/>
      <c r="GK268" s="92"/>
      <c r="GL268" s="92"/>
    </row>
    <row r="269" spans="1:194" s="99" customFormat="1">
      <c r="A269" s="109" t="s">
        <v>438</v>
      </c>
      <c r="B269" s="109"/>
      <c r="C269" s="109"/>
      <c r="D269" s="124"/>
      <c r="E269" s="125"/>
      <c r="F269" s="125"/>
      <c r="G269" s="126"/>
      <c r="H269" s="125"/>
      <c r="I269" s="126"/>
      <c r="J269" s="124"/>
      <c r="K269" s="126"/>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c r="GK269" s="92"/>
      <c r="GL269" s="92"/>
    </row>
    <row r="270" spans="1:194" s="99" customFormat="1">
      <c r="A270" s="109" t="s">
        <v>439</v>
      </c>
      <c r="B270" s="109"/>
      <c r="C270" s="109"/>
      <c r="D270" s="124"/>
      <c r="E270" s="125"/>
      <c r="F270" s="125"/>
      <c r="G270" s="126"/>
      <c r="H270" s="125"/>
      <c r="I270" s="126"/>
      <c r="J270" s="124"/>
      <c r="K270" s="126"/>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2"/>
      <c r="FH270" s="92"/>
      <c r="FI270" s="92"/>
      <c r="FJ270" s="92"/>
      <c r="FK270" s="92"/>
      <c r="FL270" s="92"/>
      <c r="FM270" s="92"/>
      <c r="FN270" s="92"/>
      <c r="FO270" s="92"/>
      <c r="FP270" s="92"/>
      <c r="FQ270" s="92"/>
      <c r="FR270" s="92"/>
      <c r="FS270" s="92"/>
      <c r="FT270" s="92"/>
      <c r="FU270" s="92"/>
      <c r="FV270" s="92"/>
      <c r="FW270" s="92"/>
      <c r="FX270" s="92"/>
      <c r="FY270" s="92"/>
      <c r="FZ270" s="92"/>
      <c r="GA270" s="92"/>
      <c r="GB270" s="92"/>
      <c r="GC270" s="92"/>
      <c r="GD270" s="92"/>
      <c r="GE270" s="92"/>
      <c r="GF270" s="92"/>
      <c r="GG270" s="92"/>
      <c r="GH270" s="92"/>
      <c r="GI270" s="92"/>
      <c r="GJ270" s="92"/>
      <c r="GK270" s="92"/>
      <c r="GL270" s="92"/>
    </row>
    <row r="271" spans="1:194" s="99" customFormat="1">
      <c r="A271" s="109" t="s">
        <v>440</v>
      </c>
      <c r="B271" s="109"/>
      <c r="C271" s="109"/>
      <c r="D271" s="124"/>
      <c r="E271" s="125"/>
      <c r="F271" s="125"/>
      <c r="G271" s="126"/>
      <c r="H271" s="125"/>
      <c r="I271" s="126"/>
      <c r="J271" s="124"/>
      <c r="K271" s="126"/>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2"/>
    </row>
    <row r="272" spans="1:194" s="99" customFormat="1">
      <c r="A272" s="109" t="s">
        <v>441</v>
      </c>
      <c r="B272" s="109"/>
      <c r="C272" s="109"/>
      <c r="D272" s="124"/>
      <c r="E272" s="125"/>
      <c r="F272" s="125"/>
      <c r="G272" s="126"/>
      <c r="H272" s="125"/>
      <c r="I272" s="126"/>
      <c r="J272" s="124"/>
      <c r="K272" s="126"/>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c r="GI272" s="92"/>
      <c r="GJ272" s="92"/>
      <c r="GK272" s="92"/>
      <c r="GL272" s="92"/>
    </row>
    <row r="273" spans="1:194" s="99" customFormat="1">
      <c r="A273" s="109" t="s">
        <v>442</v>
      </c>
      <c r="B273" s="109"/>
      <c r="C273" s="109"/>
      <c r="D273" s="124"/>
      <c r="E273" s="125"/>
      <c r="F273" s="125"/>
      <c r="G273" s="126"/>
      <c r="H273" s="125"/>
      <c r="I273" s="126"/>
      <c r="J273" s="124"/>
      <c r="K273" s="126"/>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c r="GI273" s="92"/>
      <c r="GJ273" s="92"/>
      <c r="GK273" s="92"/>
      <c r="GL273" s="92"/>
    </row>
    <row r="274" spans="1:194" s="99" customFormat="1">
      <c r="A274" s="109" t="s">
        <v>443</v>
      </c>
      <c r="B274" s="109"/>
      <c r="C274" s="109"/>
      <c r="D274" s="124"/>
      <c r="E274" s="125"/>
      <c r="F274" s="125"/>
      <c r="G274" s="126"/>
      <c r="H274" s="125"/>
      <c r="I274" s="126"/>
      <c r="J274" s="124"/>
      <c r="K274" s="126"/>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c r="GI274" s="92"/>
      <c r="GJ274" s="92"/>
      <c r="GK274" s="92"/>
      <c r="GL274" s="92"/>
    </row>
    <row r="275" spans="1:194" s="99" customFormat="1">
      <c r="A275" s="109" t="s">
        <v>444</v>
      </c>
      <c r="B275" s="109"/>
      <c r="C275" s="109"/>
      <c r="D275" s="124"/>
      <c r="E275" s="125"/>
      <c r="F275" s="125"/>
      <c r="G275" s="126"/>
      <c r="H275" s="125"/>
      <c r="I275" s="126"/>
      <c r="J275" s="124"/>
      <c r="K275" s="126"/>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c r="GI275" s="92"/>
      <c r="GJ275" s="92"/>
      <c r="GK275" s="92"/>
      <c r="GL275" s="92"/>
    </row>
    <row r="276" spans="1:194" s="99" customFormat="1">
      <c r="A276" s="109" t="s">
        <v>445</v>
      </c>
      <c r="B276" s="109"/>
      <c r="C276" s="109"/>
      <c r="D276" s="124"/>
      <c r="E276" s="125"/>
      <c r="F276" s="125"/>
      <c r="G276" s="126"/>
      <c r="H276" s="125"/>
      <c r="I276" s="126"/>
      <c r="J276" s="124"/>
      <c r="K276" s="126"/>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2"/>
      <c r="GA276" s="92"/>
      <c r="GB276" s="92"/>
      <c r="GC276" s="92"/>
      <c r="GD276" s="92"/>
      <c r="GE276" s="92"/>
      <c r="GF276" s="92"/>
      <c r="GG276" s="92"/>
      <c r="GH276" s="92"/>
      <c r="GI276" s="92"/>
      <c r="GJ276" s="92"/>
      <c r="GK276" s="92"/>
      <c r="GL276" s="92"/>
    </row>
    <row r="277" spans="1:194" s="99" customFormat="1">
      <c r="A277" s="109" t="s">
        <v>446</v>
      </c>
      <c r="B277" s="109"/>
      <c r="C277" s="109"/>
      <c r="D277" s="124"/>
      <c r="E277" s="125"/>
      <c r="F277" s="125"/>
      <c r="G277" s="126"/>
      <c r="H277" s="125"/>
      <c r="I277" s="126"/>
      <c r="J277" s="124"/>
      <c r="K277" s="126"/>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c r="GI277" s="92"/>
      <c r="GJ277" s="92"/>
      <c r="GK277" s="92"/>
      <c r="GL277" s="92"/>
    </row>
    <row r="278" spans="1:194" s="99" customFormat="1">
      <c r="A278" s="109" t="s">
        <v>447</v>
      </c>
      <c r="B278" s="109"/>
      <c r="C278" s="109"/>
      <c r="D278" s="124"/>
      <c r="E278" s="125"/>
      <c r="F278" s="125"/>
      <c r="G278" s="126"/>
      <c r="H278" s="125"/>
      <c r="I278" s="126"/>
      <c r="J278" s="124"/>
      <c r="K278" s="126"/>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c r="GK278" s="92"/>
      <c r="GL278" s="92"/>
    </row>
    <row r="279" spans="1:194" s="99" customFormat="1">
      <c r="A279" s="109" t="s">
        <v>448</v>
      </c>
      <c r="B279" s="109"/>
      <c r="C279" s="109"/>
      <c r="D279" s="124"/>
      <c r="E279" s="125"/>
      <c r="F279" s="125"/>
      <c r="G279" s="126"/>
      <c r="H279" s="125"/>
      <c r="I279" s="126"/>
      <c r="J279" s="124"/>
      <c r="K279" s="126"/>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c r="GK279" s="92"/>
      <c r="GL279" s="92"/>
    </row>
    <row r="280" spans="1:194" s="99" customFormat="1">
      <c r="A280" s="109" t="s">
        <v>449</v>
      </c>
      <c r="B280" s="109"/>
      <c r="C280" s="109"/>
      <c r="D280" s="124"/>
      <c r="E280" s="125"/>
      <c r="F280" s="125"/>
      <c r="G280" s="126"/>
      <c r="H280" s="125"/>
      <c r="I280" s="126"/>
      <c r="J280" s="124"/>
      <c r="K280" s="126"/>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row>
    <row r="281" spans="1:194" s="99" customFormat="1">
      <c r="A281" s="109" t="s">
        <v>450</v>
      </c>
      <c r="B281" s="109"/>
      <c r="C281" s="109"/>
      <c r="D281" s="124"/>
      <c r="E281" s="125"/>
      <c r="F281" s="125"/>
      <c r="G281" s="126"/>
      <c r="H281" s="125"/>
      <c r="I281" s="126"/>
      <c r="J281" s="124"/>
      <c r="K281" s="126"/>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c r="GI281" s="92"/>
      <c r="GJ281" s="92"/>
      <c r="GK281" s="92"/>
      <c r="GL281" s="92"/>
    </row>
    <row r="282" spans="1:194" s="99" customFormat="1">
      <c r="A282" s="109" t="s">
        <v>451</v>
      </c>
      <c r="B282" s="109"/>
      <c r="C282" s="109"/>
      <c r="D282" s="124"/>
      <c r="E282" s="125"/>
      <c r="F282" s="125"/>
      <c r="G282" s="126"/>
      <c r="H282" s="125"/>
      <c r="I282" s="126"/>
      <c r="J282" s="124"/>
      <c r="K282" s="126"/>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row>
    <row r="283" spans="1:194" s="99" customFormat="1">
      <c r="A283" s="109" t="s">
        <v>452</v>
      </c>
      <c r="B283" s="109"/>
      <c r="C283" s="109"/>
      <c r="D283" s="124"/>
      <c r="E283" s="125"/>
      <c r="F283" s="125"/>
      <c r="G283" s="126"/>
      <c r="H283" s="125"/>
      <c r="I283" s="126"/>
      <c r="J283" s="124"/>
      <c r="K283" s="126"/>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c r="GK283" s="92"/>
      <c r="GL283" s="92"/>
    </row>
    <row r="284" spans="1:194" s="99" customFormat="1">
      <c r="A284" s="109" t="s">
        <v>453</v>
      </c>
      <c r="B284" s="109"/>
      <c r="C284" s="109"/>
      <c r="D284" s="124"/>
      <c r="E284" s="125"/>
      <c r="F284" s="125"/>
      <c r="G284" s="126"/>
      <c r="H284" s="125"/>
      <c r="I284" s="126"/>
      <c r="J284" s="124"/>
      <c r="K284" s="126"/>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row>
    <row r="285" spans="1:194" s="99" customFormat="1">
      <c r="A285" s="109" t="s">
        <v>454</v>
      </c>
      <c r="B285" s="109"/>
      <c r="C285" s="109"/>
      <c r="D285" s="124"/>
      <c r="E285" s="125"/>
      <c r="F285" s="125"/>
      <c r="G285" s="126"/>
      <c r="H285" s="125"/>
      <c r="I285" s="126"/>
      <c r="J285" s="124"/>
      <c r="K285" s="126"/>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row>
    <row r="286" spans="1:194" s="99" customFormat="1">
      <c r="A286" s="109" t="s">
        <v>455</v>
      </c>
      <c r="B286" s="109"/>
      <c r="C286" s="109"/>
      <c r="D286" s="124"/>
      <c r="E286" s="125"/>
      <c r="F286" s="125"/>
      <c r="G286" s="126"/>
      <c r="H286" s="125"/>
      <c r="I286" s="126"/>
      <c r="J286" s="124"/>
      <c r="K286" s="126"/>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row>
    <row r="287" spans="1:194" s="99" customFormat="1">
      <c r="A287" s="109" t="s">
        <v>456</v>
      </c>
      <c r="B287" s="109"/>
      <c r="C287" s="109"/>
      <c r="D287" s="124"/>
      <c r="E287" s="125"/>
      <c r="F287" s="125"/>
      <c r="G287" s="126"/>
      <c r="H287" s="125"/>
      <c r="I287" s="126"/>
      <c r="J287" s="124"/>
      <c r="K287" s="126"/>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row>
    <row r="288" spans="1:194" s="99" customFormat="1">
      <c r="A288" s="109" t="s">
        <v>457</v>
      </c>
      <c r="B288" s="109"/>
      <c r="C288" s="109"/>
      <c r="D288" s="124"/>
      <c r="E288" s="125"/>
      <c r="F288" s="125"/>
      <c r="G288" s="126"/>
      <c r="H288" s="125"/>
      <c r="I288" s="126"/>
      <c r="J288" s="124"/>
      <c r="K288" s="126"/>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row>
    <row r="289" spans="1:194" s="99" customFormat="1">
      <c r="A289" s="109" t="s">
        <v>458</v>
      </c>
      <c r="B289" s="109"/>
      <c r="C289" s="109"/>
      <c r="D289" s="124"/>
      <c r="E289" s="125"/>
      <c r="F289" s="125"/>
      <c r="G289" s="126"/>
      <c r="H289" s="125"/>
      <c r="I289" s="126"/>
      <c r="J289" s="124"/>
      <c r="K289" s="126"/>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row>
    <row r="290" spans="1:194" s="99" customFormat="1">
      <c r="A290" s="109" t="s">
        <v>459</v>
      </c>
      <c r="B290" s="109"/>
      <c r="C290" s="109"/>
      <c r="D290" s="124"/>
      <c r="E290" s="125"/>
      <c r="F290" s="125"/>
      <c r="G290" s="126"/>
      <c r="H290" s="125"/>
      <c r="I290" s="126"/>
      <c r="J290" s="124"/>
      <c r="K290" s="126"/>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row>
    <row r="291" spans="1:194" s="99" customFormat="1">
      <c r="A291" s="109" t="s">
        <v>460</v>
      </c>
      <c r="B291" s="109"/>
      <c r="C291" s="109"/>
      <c r="D291" s="124"/>
      <c r="E291" s="125"/>
      <c r="F291" s="125"/>
      <c r="G291" s="126"/>
      <c r="H291" s="125"/>
      <c r="I291" s="126"/>
      <c r="J291" s="124"/>
      <c r="K291" s="126"/>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c r="GK291" s="92"/>
      <c r="GL291" s="92"/>
    </row>
    <row r="292" spans="1:194" s="99" customFormat="1">
      <c r="A292" s="109" t="s">
        <v>461</v>
      </c>
      <c r="B292" s="109"/>
      <c r="C292" s="109"/>
      <c r="D292" s="124"/>
      <c r="E292" s="125"/>
      <c r="F292" s="125"/>
      <c r="G292" s="126"/>
      <c r="H292" s="125"/>
      <c r="I292" s="126"/>
      <c r="J292" s="124"/>
      <c r="K292" s="126"/>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row>
    <row r="293" spans="1:194" s="99" customFormat="1">
      <c r="A293" s="109" t="s">
        <v>462</v>
      </c>
      <c r="B293" s="109"/>
      <c r="C293" s="109"/>
      <c r="D293" s="124"/>
      <c r="E293" s="125"/>
      <c r="F293" s="125"/>
      <c r="G293" s="126"/>
      <c r="H293" s="125"/>
      <c r="I293" s="126"/>
      <c r="J293" s="124"/>
      <c r="K293" s="126"/>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c r="GH293" s="92"/>
      <c r="GI293" s="92"/>
      <c r="GJ293" s="92"/>
      <c r="GK293" s="92"/>
      <c r="GL293" s="92"/>
    </row>
    <row r="294" spans="1:194" s="99" customFormat="1">
      <c r="A294" s="109" t="s">
        <v>463</v>
      </c>
      <c r="B294" s="109"/>
      <c r="C294" s="109"/>
      <c r="D294" s="124"/>
      <c r="E294" s="125"/>
      <c r="F294" s="125"/>
      <c r="G294" s="126"/>
      <c r="H294" s="125"/>
      <c r="I294" s="126"/>
      <c r="J294" s="124"/>
      <c r="K294" s="126"/>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row>
    <row r="295" spans="1:194" s="99" customFormat="1">
      <c r="A295" s="109" t="s">
        <v>464</v>
      </c>
      <c r="B295" s="109"/>
      <c r="C295" s="109"/>
      <c r="D295" s="124"/>
      <c r="E295" s="125"/>
      <c r="F295" s="125"/>
      <c r="G295" s="126"/>
      <c r="H295" s="125"/>
      <c r="I295" s="126"/>
      <c r="J295" s="124"/>
      <c r="K295" s="126"/>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row>
    <row r="296" spans="1:194" s="99" customFormat="1">
      <c r="A296" s="109" t="s">
        <v>465</v>
      </c>
      <c r="B296" s="109"/>
      <c r="C296" s="109"/>
      <c r="D296" s="124"/>
      <c r="E296" s="125"/>
      <c r="F296" s="125"/>
      <c r="G296" s="126"/>
      <c r="H296" s="125"/>
      <c r="I296" s="126"/>
      <c r="J296" s="124"/>
      <c r="K296" s="126"/>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row>
    <row r="297" spans="1:194" s="99" customFormat="1">
      <c r="A297" s="109" t="s">
        <v>466</v>
      </c>
      <c r="B297" s="109"/>
      <c r="C297" s="109"/>
      <c r="D297" s="124"/>
      <c r="E297" s="125"/>
      <c r="F297" s="125"/>
      <c r="G297" s="126"/>
      <c r="H297" s="125"/>
      <c r="I297" s="126"/>
      <c r="J297" s="124"/>
      <c r="K297" s="126"/>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c r="GH297" s="92"/>
      <c r="GI297" s="92"/>
      <c r="GJ297" s="92"/>
      <c r="GK297" s="92"/>
      <c r="GL297" s="92"/>
    </row>
    <row r="298" spans="1:194" s="99" customFormat="1">
      <c r="A298" s="109" t="s">
        <v>467</v>
      </c>
      <c r="B298" s="109"/>
      <c r="C298" s="109"/>
      <c r="D298" s="124"/>
      <c r="E298" s="125"/>
      <c r="F298" s="125"/>
      <c r="G298" s="126"/>
      <c r="H298" s="125"/>
      <c r="I298" s="126"/>
      <c r="J298" s="124"/>
      <c r="K298" s="126"/>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row>
    <row r="299" spans="1:194" s="99" customFormat="1">
      <c r="A299" s="109" t="s">
        <v>468</v>
      </c>
      <c r="B299" s="109"/>
      <c r="C299" s="109"/>
      <c r="D299" s="124"/>
      <c r="E299" s="125"/>
      <c r="F299" s="125"/>
      <c r="G299" s="126"/>
      <c r="H299" s="125"/>
      <c r="I299" s="126"/>
      <c r="J299" s="124"/>
      <c r="K299" s="126"/>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c r="GH299" s="92"/>
      <c r="GI299" s="92"/>
      <c r="GJ299" s="92"/>
      <c r="GK299" s="92"/>
      <c r="GL299" s="92"/>
    </row>
    <row r="300" spans="1:194" s="99" customFormat="1">
      <c r="A300" s="109" t="s">
        <v>469</v>
      </c>
      <c r="B300" s="109"/>
      <c r="C300" s="109"/>
      <c r="D300" s="124"/>
      <c r="E300" s="125"/>
      <c r="F300" s="125"/>
      <c r="G300" s="126"/>
      <c r="H300" s="125"/>
      <c r="I300" s="126"/>
      <c r="J300" s="124"/>
      <c r="K300" s="126"/>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row>
    <row r="301" spans="1:194" s="99" customFormat="1">
      <c r="A301" s="109" t="s">
        <v>470</v>
      </c>
      <c r="B301" s="109"/>
      <c r="C301" s="109"/>
      <c r="D301" s="124"/>
      <c r="E301" s="125"/>
      <c r="F301" s="125"/>
      <c r="G301" s="126"/>
      <c r="H301" s="125"/>
      <c r="I301" s="126"/>
      <c r="J301" s="124"/>
      <c r="K301" s="126"/>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c r="GH301" s="92"/>
      <c r="GI301" s="92"/>
      <c r="GJ301" s="92"/>
      <c r="GK301" s="92"/>
      <c r="GL301" s="92"/>
    </row>
    <row r="302" spans="1:194" s="99" customFormat="1">
      <c r="A302" s="109" t="s">
        <v>471</v>
      </c>
      <c r="B302" s="109"/>
      <c r="C302" s="109"/>
      <c r="D302" s="124"/>
      <c r="E302" s="125"/>
      <c r="F302" s="125"/>
      <c r="G302" s="126"/>
      <c r="H302" s="125"/>
      <c r="I302" s="126"/>
      <c r="J302" s="124"/>
      <c r="K302" s="126"/>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row>
    <row r="303" spans="1:194" s="99" customFormat="1">
      <c r="A303" s="109" t="s">
        <v>472</v>
      </c>
      <c r="B303" s="109"/>
      <c r="C303" s="109"/>
      <c r="D303" s="124"/>
      <c r="E303" s="125"/>
      <c r="F303" s="125"/>
      <c r="G303" s="126"/>
      <c r="H303" s="125"/>
      <c r="I303" s="126"/>
      <c r="J303" s="124"/>
      <c r="K303" s="126"/>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c r="GH303" s="92"/>
      <c r="GI303" s="92"/>
      <c r="GJ303" s="92"/>
      <c r="GK303" s="92"/>
      <c r="GL303" s="92"/>
    </row>
    <row r="304" spans="1:194" s="99" customFormat="1">
      <c r="A304" s="109" t="s">
        <v>473</v>
      </c>
      <c r="B304" s="109"/>
      <c r="C304" s="109"/>
      <c r="D304" s="124"/>
      <c r="E304" s="125"/>
      <c r="F304" s="125"/>
      <c r="G304" s="126"/>
      <c r="H304" s="125"/>
      <c r="I304" s="126"/>
      <c r="J304" s="124"/>
      <c r="K304" s="126"/>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row>
    <row r="305" spans="1:194" s="99" customFormat="1">
      <c r="A305" s="109" t="s">
        <v>474</v>
      </c>
      <c r="B305" s="109"/>
      <c r="C305" s="109"/>
      <c r="D305" s="124"/>
      <c r="E305" s="125"/>
      <c r="F305" s="125"/>
      <c r="G305" s="126"/>
      <c r="H305" s="125"/>
      <c r="I305" s="126"/>
      <c r="J305" s="124"/>
      <c r="K305" s="126"/>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c r="GH305" s="92"/>
      <c r="GI305" s="92"/>
      <c r="GJ305" s="92"/>
      <c r="GK305" s="92"/>
      <c r="GL305" s="92"/>
    </row>
    <row r="306" spans="1:194" s="99" customFormat="1">
      <c r="A306" s="109" t="s">
        <v>475</v>
      </c>
      <c r="B306" s="109"/>
      <c r="C306" s="109"/>
      <c r="D306" s="124"/>
      <c r="E306" s="125"/>
      <c r="F306" s="125"/>
      <c r="G306" s="126"/>
      <c r="H306" s="125"/>
      <c r="I306" s="126"/>
      <c r="J306" s="124"/>
      <c r="K306" s="126"/>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row>
    <row r="307" spans="1:194" s="99" customFormat="1">
      <c r="A307" s="109" t="s">
        <v>476</v>
      </c>
      <c r="B307" s="109"/>
      <c r="C307" s="109"/>
      <c r="D307" s="124"/>
      <c r="E307" s="125"/>
      <c r="F307" s="125"/>
      <c r="G307" s="126"/>
      <c r="H307" s="125"/>
      <c r="I307" s="126"/>
      <c r="J307" s="124"/>
      <c r="K307" s="126"/>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c r="GK307" s="92"/>
      <c r="GL307" s="92"/>
    </row>
    <row r="308" spans="1:194" s="99" customFormat="1">
      <c r="A308" s="109" t="s">
        <v>477</v>
      </c>
      <c r="B308" s="109"/>
      <c r="C308" s="109"/>
      <c r="D308" s="124"/>
      <c r="E308" s="125"/>
      <c r="F308" s="125"/>
      <c r="G308" s="126"/>
      <c r="H308" s="125"/>
      <c r="I308" s="126"/>
      <c r="J308" s="124"/>
      <c r="K308" s="126"/>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row>
    <row r="309" spans="1:194" s="99" customFormat="1">
      <c r="A309" s="109" t="s">
        <v>478</v>
      </c>
      <c r="B309" s="109"/>
      <c r="C309" s="109"/>
      <c r="D309" s="124"/>
      <c r="E309" s="125"/>
      <c r="F309" s="125"/>
      <c r="G309" s="126"/>
      <c r="H309" s="125"/>
      <c r="I309" s="126"/>
      <c r="J309" s="124"/>
      <c r="K309" s="126"/>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c r="GH309" s="92"/>
      <c r="GI309" s="92"/>
      <c r="GJ309" s="92"/>
      <c r="GK309" s="92"/>
      <c r="GL309" s="92"/>
    </row>
    <row r="310" spans="1:194" s="99" customFormat="1">
      <c r="A310" s="109" t="s">
        <v>479</v>
      </c>
      <c r="B310" s="109"/>
      <c r="C310" s="109"/>
      <c r="D310" s="124"/>
      <c r="E310" s="125"/>
      <c r="F310" s="125"/>
      <c r="G310" s="126"/>
      <c r="H310" s="125"/>
      <c r="I310" s="126"/>
      <c r="J310" s="124"/>
      <c r="K310" s="126"/>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row>
    <row r="311" spans="1:194" s="99" customFormat="1">
      <c r="A311" s="109" t="s">
        <v>480</v>
      </c>
      <c r="B311" s="109"/>
      <c r="C311" s="109"/>
      <c r="D311" s="124"/>
      <c r="E311" s="125"/>
      <c r="F311" s="125"/>
      <c r="G311" s="126"/>
      <c r="H311" s="125"/>
      <c r="I311" s="126"/>
      <c r="J311" s="124"/>
      <c r="K311" s="126"/>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c r="GH311" s="92"/>
      <c r="GI311" s="92"/>
      <c r="GJ311" s="92"/>
      <c r="GK311" s="92"/>
      <c r="GL311" s="92"/>
    </row>
    <row r="312" spans="1:194" s="99" customFormat="1">
      <c r="A312" s="109" t="s">
        <v>481</v>
      </c>
      <c r="B312" s="109"/>
      <c r="C312" s="109"/>
      <c r="D312" s="124"/>
      <c r="E312" s="125"/>
      <c r="F312" s="125"/>
      <c r="G312" s="126"/>
      <c r="H312" s="125"/>
      <c r="I312" s="126"/>
      <c r="J312" s="124"/>
      <c r="K312" s="126"/>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row>
    <row r="313" spans="1:194" s="99" customFormat="1">
      <c r="A313" s="109" t="s">
        <v>482</v>
      </c>
      <c r="B313" s="109"/>
      <c r="C313" s="109"/>
      <c r="D313" s="124"/>
      <c r="E313" s="125"/>
      <c r="F313" s="125"/>
      <c r="G313" s="126"/>
      <c r="H313" s="125"/>
      <c r="I313" s="126"/>
      <c r="J313" s="124"/>
      <c r="K313" s="126"/>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c r="GH313" s="92"/>
      <c r="GI313" s="92"/>
      <c r="GJ313" s="92"/>
      <c r="GK313" s="92"/>
      <c r="GL313" s="92"/>
    </row>
    <row r="314" spans="1:194" s="99" customFormat="1">
      <c r="A314" s="109" t="s">
        <v>483</v>
      </c>
      <c r="B314" s="109"/>
      <c r="C314" s="109"/>
      <c r="D314" s="124"/>
      <c r="E314" s="125"/>
      <c r="F314" s="125"/>
      <c r="G314" s="126"/>
      <c r="H314" s="125"/>
      <c r="I314" s="126"/>
      <c r="J314" s="124"/>
      <c r="K314" s="126"/>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row>
    <row r="315" spans="1:194" s="99" customFormat="1">
      <c r="A315" s="109" t="s">
        <v>484</v>
      </c>
      <c r="B315" s="109"/>
      <c r="C315" s="109"/>
      <c r="D315" s="124"/>
      <c r="E315" s="125"/>
      <c r="F315" s="125"/>
      <c r="G315" s="126"/>
      <c r="H315" s="125"/>
      <c r="I315" s="126"/>
      <c r="J315" s="124"/>
      <c r="K315" s="126"/>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c r="GH315" s="92"/>
      <c r="GI315" s="92"/>
      <c r="GJ315" s="92"/>
      <c r="GK315" s="92"/>
      <c r="GL315" s="92"/>
    </row>
    <row r="316" spans="1:194" s="99" customFormat="1">
      <c r="A316" s="109" t="s">
        <v>485</v>
      </c>
      <c r="B316" s="109"/>
      <c r="C316" s="109"/>
      <c r="D316" s="124"/>
      <c r="E316" s="125"/>
      <c r="F316" s="125"/>
      <c r="G316" s="126"/>
      <c r="H316" s="125"/>
      <c r="I316" s="126"/>
      <c r="J316" s="124"/>
      <c r="K316" s="126"/>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row>
    <row r="317" spans="1:194" s="99" customFormat="1">
      <c r="A317" s="109" t="s">
        <v>486</v>
      </c>
      <c r="B317" s="109"/>
      <c r="C317" s="109"/>
      <c r="D317" s="124"/>
      <c r="E317" s="125"/>
      <c r="F317" s="125"/>
      <c r="G317" s="126"/>
      <c r="H317" s="125"/>
      <c r="I317" s="126"/>
      <c r="J317" s="124"/>
      <c r="K317" s="126"/>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row>
    <row r="318" spans="1:194" s="99" customFormat="1">
      <c r="A318" s="109" t="s">
        <v>487</v>
      </c>
      <c r="B318" s="109"/>
      <c r="C318" s="109"/>
      <c r="D318" s="124"/>
      <c r="E318" s="125"/>
      <c r="F318" s="125"/>
      <c r="G318" s="126"/>
      <c r="H318" s="125"/>
      <c r="I318" s="126"/>
      <c r="J318" s="124"/>
      <c r="K318" s="126"/>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row>
    <row r="319" spans="1:194" s="99" customFormat="1">
      <c r="A319" s="109" t="s">
        <v>488</v>
      </c>
      <c r="B319" s="109"/>
      <c r="C319" s="109"/>
      <c r="D319" s="124"/>
      <c r="E319" s="125"/>
      <c r="F319" s="125"/>
      <c r="G319" s="126"/>
      <c r="H319" s="125"/>
      <c r="I319" s="126"/>
      <c r="J319" s="124"/>
      <c r="K319" s="126"/>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c r="GH319" s="92"/>
      <c r="GI319" s="92"/>
      <c r="GJ319" s="92"/>
      <c r="GK319" s="92"/>
      <c r="GL319" s="92"/>
    </row>
    <row r="320" spans="1:194" s="99" customFormat="1">
      <c r="A320" s="109" t="s">
        <v>489</v>
      </c>
      <c r="B320" s="109"/>
      <c r="C320" s="109"/>
      <c r="D320" s="124"/>
      <c r="E320" s="125"/>
      <c r="F320" s="125"/>
      <c r="G320" s="126"/>
      <c r="H320" s="125"/>
      <c r="I320" s="126"/>
      <c r="J320" s="124"/>
      <c r="K320" s="126"/>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row>
    <row r="321" spans="1:194" s="99" customFormat="1">
      <c r="A321" s="109" t="s">
        <v>490</v>
      </c>
      <c r="B321" s="109"/>
      <c r="C321" s="109"/>
      <c r="D321" s="124"/>
      <c r="E321" s="125"/>
      <c r="F321" s="125"/>
      <c r="G321" s="126"/>
      <c r="H321" s="125"/>
      <c r="I321" s="126"/>
      <c r="J321" s="124"/>
      <c r="K321" s="126"/>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c r="GK321" s="92"/>
      <c r="GL321" s="92"/>
    </row>
    <row r="322" spans="1:194" s="99" customFormat="1">
      <c r="A322" s="109" t="s">
        <v>491</v>
      </c>
      <c r="B322" s="109"/>
      <c r="C322" s="109"/>
      <c r="D322" s="124"/>
      <c r="E322" s="125"/>
      <c r="F322" s="125"/>
      <c r="G322" s="126"/>
      <c r="H322" s="125"/>
      <c r="I322" s="126"/>
      <c r="J322" s="124"/>
      <c r="K322" s="126"/>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row>
    <row r="323" spans="1:194" s="99" customFormat="1">
      <c r="A323" s="109" t="s">
        <v>492</v>
      </c>
      <c r="B323" s="109"/>
      <c r="C323" s="109"/>
      <c r="D323" s="124"/>
      <c r="E323" s="125"/>
      <c r="F323" s="125"/>
      <c r="G323" s="126"/>
      <c r="H323" s="125"/>
      <c r="I323" s="126"/>
      <c r="J323" s="124"/>
      <c r="K323" s="126"/>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c r="GK323" s="92"/>
      <c r="GL323" s="92"/>
    </row>
    <row r="324" spans="1:194" s="99" customFormat="1">
      <c r="A324" s="109" t="s">
        <v>493</v>
      </c>
      <c r="B324" s="109"/>
      <c r="C324" s="109"/>
      <c r="D324" s="124"/>
      <c r="E324" s="125"/>
      <c r="F324" s="125"/>
      <c r="G324" s="126"/>
      <c r="H324" s="125"/>
      <c r="I324" s="126"/>
      <c r="J324" s="124"/>
      <c r="K324" s="126"/>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row>
    <row r="325" spans="1:194" s="99" customFormat="1">
      <c r="A325" s="109" t="s">
        <v>494</v>
      </c>
      <c r="B325" s="109"/>
      <c r="C325" s="109"/>
      <c r="D325" s="124"/>
      <c r="E325" s="125"/>
      <c r="F325" s="125"/>
      <c r="G325" s="126"/>
      <c r="H325" s="125"/>
      <c r="I325" s="126"/>
      <c r="J325" s="124"/>
      <c r="K325" s="126"/>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row>
    <row r="326" spans="1:194" s="99" customFormat="1">
      <c r="A326" s="109" t="s">
        <v>495</v>
      </c>
      <c r="B326" s="109"/>
      <c r="C326" s="109"/>
      <c r="D326" s="124"/>
      <c r="E326" s="125"/>
      <c r="F326" s="125"/>
      <c r="G326" s="126"/>
      <c r="H326" s="125"/>
      <c r="I326" s="126"/>
      <c r="J326" s="124"/>
      <c r="K326" s="126"/>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row>
    <row r="327" spans="1:194" s="99" customFormat="1">
      <c r="A327" s="109" t="s">
        <v>496</v>
      </c>
      <c r="B327" s="109"/>
      <c r="C327" s="109"/>
      <c r="D327" s="124"/>
      <c r="E327" s="125"/>
      <c r="F327" s="125"/>
      <c r="G327" s="126"/>
      <c r="H327" s="125"/>
      <c r="I327" s="126"/>
      <c r="J327" s="124"/>
      <c r="K327" s="126"/>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c r="GH327" s="92"/>
      <c r="GI327" s="92"/>
      <c r="GJ327" s="92"/>
      <c r="GK327" s="92"/>
      <c r="GL327" s="92"/>
    </row>
    <row r="328" spans="1:194" s="99" customFormat="1">
      <c r="A328" s="109" t="s">
        <v>497</v>
      </c>
      <c r="B328" s="109"/>
      <c r="C328" s="109"/>
      <c r="D328" s="124"/>
      <c r="E328" s="125"/>
      <c r="F328" s="125"/>
      <c r="G328" s="126"/>
      <c r="H328" s="125"/>
      <c r="I328" s="126"/>
      <c r="J328" s="124"/>
      <c r="K328" s="126"/>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row>
    <row r="329" spans="1:194" s="99" customFormat="1">
      <c r="A329" s="109" t="s">
        <v>498</v>
      </c>
      <c r="B329" s="109"/>
      <c r="C329" s="109"/>
      <c r="D329" s="124"/>
      <c r="E329" s="125"/>
      <c r="F329" s="125"/>
      <c r="G329" s="126"/>
      <c r="H329" s="125"/>
      <c r="I329" s="126"/>
      <c r="J329" s="124"/>
      <c r="K329" s="126"/>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row>
    <row r="330" spans="1:194" s="99" customFormat="1">
      <c r="A330" s="109" t="s">
        <v>499</v>
      </c>
      <c r="B330" s="109"/>
      <c r="C330" s="109"/>
      <c r="D330" s="124"/>
      <c r="E330" s="125"/>
      <c r="F330" s="125"/>
      <c r="G330" s="126"/>
      <c r="H330" s="125"/>
      <c r="I330" s="126"/>
      <c r="J330" s="124"/>
      <c r="K330" s="126"/>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row>
    <row r="331" spans="1:194" s="99" customFormat="1">
      <c r="A331" s="109" t="s">
        <v>500</v>
      </c>
      <c r="B331" s="109"/>
      <c r="C331" s="109"/>
      <c r="D331" s="124"/>
      <c r="E331" s="125"/>
      <c r="F331" s="125"/>
      <c r="G331" s="126"/>
      <c r="H331" s="125"/>
      <c r="I331" s="126"/>
      <c r="J331" s="124"/>
      <c r="K331" s="126"/>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c r="GH331" s="92"/>
      <c r="GI331" s="92"/>
      <c r="GJ331" s="92"/>
      <c r="GK331" s="92"/>
      <c r="GL331" s="92"/>
    </row>
    <row r="332" spans="1:194" s="99" customFormat="1">
      <c r="A332" s="109" t="s">
        <v>501</v>
      </c>
      <c r="B332" s="109"/>
      <c r="C332" s="109"/>
      <c r="D332" s="124"/>
      <c r="E332" s="125"/>
      <c r="F332" s="125"/>
      <c r="G332" s="126"/>
      <c r="H332" s="125"/>
      <c r="I332" s="126"/>
      <c r="J332" s="124"/>
      <c r="K332" s="126"/>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row>
    <row r="333" spans="1:194" s="99" customFormat="1">
      <c r="A333" s="109" t="s">
        <v>502</v>
      </c>
      <c r="B333" s="109"/>
      <c r="C333" s="109"/>
      <c r="D333" s="124"/>
      <c r="E333" s="125"/>
      <c r="F333" s="125"/>
      <c r="G333" s="126"/>
      <c r="H333" s="125"/>
      <c r="I333" s="126"/>
      <c r="J333" s="124"/>
      <c r="K333" s="126"/>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row>
    <row r="334" spans="1:194" s="99" customFormat="1">
      <c r="A334" s="109" t="s">
        <v>503</v>
      </c>
      <c r="B334" s="109"/>
      <c r="C334" s="109"/>
      <c r="D334" s="124"/>
      <c r="E334" s="125"/>
      <c r="F334" s="125"/>
      <c r="G334" s="126"/>
      <c r="H334" s="125"/>
      <c r="I334" s="126"/>
      <c r="J334" s="124"/>
      <c r="K334" s="126"/>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row>
    <row r="335" spans="1:194" s="99" customFormat="1">
      <c r="A335" s="109" t="s">
        <v>504</v>
      </c>
      <c r="B335" s="109"/>
      <c r="C335" s="109"/>
      <c r="D335" s="124"/>
      <c r="E335" s="125"/>
      <c r="F335" s="125"/>
      <c r="G335" s="126"/>
      <c r="H335" s="125"/>
      <c r="I335" s="126"/>
      <c r="J335" s="124"/>
      <c r="K335" s="126"/>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c r="GK335" s="92"/>
      <c r="GL335" s="92"/>
    </row>
    <row r="336" spans="1:194" s="99" customFormat="1">
      <c r="A336" s="109" t="s">
        <v>505</v>
      </c>
      <c r="B336" s="109"/>
      <c r="C336" s="109"/>
      <c r="D336" s="124"/>
      <c r="E336" s="125"/>
      <c r="F336" s="125"/>
      <c r="G336" s="126"/>
      <c r="H336" s="125"/>
      <c r="I336" s="126"/>
      <c r="J336" s="124"/>
      <c r="K336" s="126"/>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row>
    <row r="337" spans="1:194" s="99" customFormat="1">
      <c r="A337" s="109" t="s">
        <v>506</v>
      </c>
      <c r="B337" s="109"/>
      <c r="C337" s="109"/>
      <c r="D337" s="124"/>
      <c r="E337" s="125"/>
      <c r="F337" s="125"/>
      <c r="G337" s="126"/>
      <c r="H337" s="125"/>
      <c r="I337" s="126"/>
      <c r="J337" s="124"/>
      <c r="K337" s="126"/>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row>
    <row r="338" spans="1:194" s="99" customFormat="1">
      <c r="A338" s="109" t="s">
        <v>507</v>
      </c>
      <c r="B338" s="109"/>
      <c r="C338" s="109"/>
      <c r="D338" s="124"/>
      <c r="E338" s="125"/>
      <c r="F338" s="125"/>
      <c r="G338" s="126"/>
      <c r="H338" s="125"/>
      <c r="I338" s="126"/>
      <c r="J338" s="124"/>
      <c r="K338" s="126"/>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row>
    <row r="339" spans="1:194" s="99" customFormat="1">
      <c r="A339" s="109" t="s">
        <v>508</v>
      </c>
      <c r="B339" s="109"/>
      <c r="C339" s="109"/>
      <c r="D339" s="124"/>
      <c r="E339" s="125"/>
      <c r="F339" s="125"/>
      <c r="G339" s="126"/>
      <c r="H339" s="125"/>
      <c r="I339" s="126"/>
      <c r="J339" s="124"/>
      <c r="K339" s="126"/>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c r="GI339" s="92"/>
      <c r="GJ339" s="92"/>
      <c r="GK339" s="92"/>
      <c r="GL339" s="92"/>
    </row>
    <row r="340" spans="1:194" s="99" customFormat="1">
      <c r="A340" s="109" t="s">
        <v>509</v>
      </c>
      <c r="B340" s="109"/>
      <c r="C340" s="109"/>
      <c r="D340" s="124"/>
      <c r="E340" s="125"/>
      <c r="F340" s="125"/>
      <c r="G340" s="126"/>
      <c r="H340" s="125"/>
      <c r="I340" s="126"/>
      <c r="J340" s="124"/>
      <c r="K340" s="126"/>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row>
    <row r="341" spans="1:194" s="99" customFormat="1">
      <c r="A341" s="109" t="s">
        <v>510</v>
      </c>
      <c r="B341" s="109"/>
      <c r="C341" s="109"/>
      <c r="D341" s="124"/>
      <c r="E341" s="125"/>
      <c r="F341" s="125"/>
      <c r="G341" s="126"/>
      <c r="H341" s="125"/>
      <c r="I341" s="126"/>
      <c r="J341" s="124"/>
      <c r="K341" s="126"/>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row>
    <row r="342" spans="1:194" s="99" customFormat="1">
      <c r="A342" s="109" t="s">
        <v>511</v>
      </c>
      <c r="B342" s="109"/>
      <c r="C342" s="109"/>
      <c r="D342" s="124"/>
      <c r="E342" s="125"/>
      <c r="F342" s="125"/>
      <c r="G342" s="126"/>
      <c r="H342" s="125"/>
      <c r="I342" s="126"/>
      <c r="J342" s="124"/>
      <c r="K342" s="126"/>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row>
    <row r="343" spans="1:194" s="99" customFormat="1">
      <c r="A343" s="109" t="s">
        <v>512</v>
      </c>
      <c r="B343" s="109"/>
      <c r="C343" s="109"/>
      <c r="D343" s="124"/>
      <c r="E343" s="125"/>
      <c r="F343" s="125"/>
      <c r="G343" s="126"/>
      <c r="H343" s="125"/>
      <c r="I343" s="126"/>
      <c r="J343" s="124"/>
      <c r="K343" s="126"/>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c r="GI343" s="92"/>
      <c r="GJ343" s="92"/>
      <c r="GK343" s="92"/>
      <c r="GL343" s="92"/>
    </row>
    <row r="344" spans="1:194" s="99" customFormat="1">
      <c r="A344" s="109" t="s">
        <v>513</v>
      </c>
      <c r="B344" s="109"/>
      <c r="C344" s="109"/>
      <c r="D344" s="124"/>
      <c r="E344" s="125"/>
      <c r="F344" s="125"/>
      <c r="G344" s="126"/>
      <c r="H344" s="125"/>
      <c r="I344" s="126"/>
      <c r="J344" s="124"/>
      <c r="K344" s="126"/>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row>
    <row r="345" spans="1:194" s="99" customFormat="1">
      <c r="A345" s="109" t="s">
        <v>514</v>
      </c>
      <c r="B345" s="109"/>
      <c r="C345" s="109"/>
      <c r="D345" s="124"/>
      <c r="E345" s="125"/>
      <c r="F345" s="125"/>
      <c r="G345" s="126"/>
      <c r="H345" s="125"/>
      <c r="I345" s="126"/>
      <c r="J345" s="124"/>
      <c r="K345" s="126"/>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c r="GK345" s="92"/>
      <c r="GL345" s="92"/>
    </row>
    <row r="346" spans="1:194" s="99" customFormat="1">
      <c r="A346" s="109" t="s">
        <v>515</v>
      </c>
      <c r="B346" s="109"/>
      <c r="C346" s="109"/>
      <c r="D346" s="124"/>
      <c r="E346" s="125"/>
      <c r="F346" s="125"/>
      <c r="G346" s="126"/>
      <c r="H346" s="125"/>
      <c r="I346" s="126"/>
      <c r="J346" s="124"/>
      <c r="K346" s="126"/>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row>
    <row r="347" spans="1:194" s="99" customFormat="1">
      <c r="A347" s="109" t="s">
        <v>516</v>
      </c>
      <c r="B347" s="109"/>
      <c r="C347" s="109"/>
      <c r="D347" s="124"/>
      <c r="E347" s="125"/>
      <c r="F347" s="125"/>
      <c r="G347" s="126"/>
      <c r="H347" s="125"/>
      <c r="I347" s="126"/>
      <c r="J347" s="124"/>
      <c r="K347" s="126"/>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c r="GK347" s="92"/>
      <c r="GL347" s="92"/>
    </row>
    <row r="348" spans="1:194" s="99" customFormat="1">
      <c r="A348" s="109" t="s">
        <v>517</v>
      </c>
      <c r="B348" s="109"/>
      <c r="C348" s="109"/>
      <c r="D348" s="124"/>
      <c r="E348" s="125"/>
      <c r="F348" s="125"/>
      <c r="G348" s="126"/>
      <c r="H348" s="125"/>
      <c r="I348" s="126"/>
      <c r="J348" s="124"/>
      <c r="K348" s="126"/>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row>
    <row r="349" spans="1:194" s="99" customFormat="1">
      <c r="A349" s="109" t="s">
        <v>518</v>
      </c>
      <c r="B349" s="109"/>
      <c r="C349" s="109"/>
      <c r="D349" s="124"/>
      <c r="E349" s="125"/>
      <c r="F349" s="125"/>
      <c r="G349" s="126"/>
      <c r="H349" s="125"/>
      <c r="I349" s="126"/>
      <c r="J349" s="124"/>
      <c r="K349" s="126"/>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c r="GK349" s="92"/>
      <c r="GL349" s="92"/>
    </row>
    <row r="350" spans="1:194" s="99" customFormat="1">
      <c r="A350" s="109" t="s">
        <v>519</v>
      </c>
      <c r="B350" s="109"/>
      <c r="C350" s="109"/>
      <c r="D350" s="124"/>
      <c r="E350" s="125"/>
      <c r="F350" s="125"/>
      <c r="G350" s="126"/>
      <c r="H350" s="125"/>
      <c r="I350" s="126"/>
      <c r="J350" s="124"/>
      <c r="K350" s="126"/>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row>
    <row r="351" spans="1:194" s="99" customFormat="1">
      <c r="A351" s="109" t="s">
        <v>520</v>
      </c>
      <c r="B351" s="109"/>
      <c r="C351" s="109"/>
      <c r="D351" s="124"/>
      <c r="E351" s="125"/>
      <c r="F351" s="125"/>
      <c r="G351" s="126"/>
      <c r="H351" s="125"/>
      <c r="I351" s="126"/>
      <c r="J351" s="124"/>
      <c r="K351" s="126"/>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row>
    <row r="352" spans="1:194" s="99" customFormat="1">
      <c r="A352" s="109" t="s">
        <v>521</v>
      </c>
      <c r="B352" s="109"/>
      <c r="C352" s="109"/>
      <c r="D352" s="124"/>
      <c r="E352" s="125"/>
      <c r="F352" s="125"/>
      <c r="G352" s="126"/>
      <c r="H352" s="125"/>
      <c r="I352" s="126"/>
      <c r="J352" s="124"/>
      <c r="K352" s="126"/>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row>
    <row r="353" spans="1:194" s="99" customFormat="1">
      <c r="A353" s="109" t="s">
        <v>522</v>
      </c>
      <c r="B353" s="109"/>
      <c r="C353" s="109"/>
      <c r="D353" s="124"/>
      <c r="E353" s="125"/>
      <c r="F353" s="125"/>
      <c r="G353" s="126"/>
      <c r="H353" s="125"/>
      <c r="I353" s="126"/>
      <c r="J353" s="124"/>
      <c r="K353" s="126"/>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row>
    <row r="354" spans="1:194" s="99" customFormat="1">
      <c r="A354" s="109" t="s">
        <v>523</v>
      </c>
      <c r="B354" s="109"/>
      <c r="C354" s="109"/>
      <c r="D354" s="124"/>
      <c r="E354" s="125"/>
      <c r="F354" s="125"/>
      <c r="G354" s="126"/>
      <c r="H354" s="125"/>
      <c r="I354" s="126"/>
      <c r="J354" s="124"/>
      <c r="K354" s="126"/>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row>
    <row r="355" spans="1:194" s="99" customFormat="1">
      <c r="A355" s="109" t="s">
        <v>524</v>
      </c>
      <c r="B355" s="109"/>
      <c r="C355" s="109"/>
      <c r="D355" s="124"/>
      <c r="E355" s="125"/>
      <c r="F355" s="125"/>
      <c r="G355" s="126"/>
      <c r="H355" s="125"/>
      <c r="I355" s="126"/>
      <c r="J355" s="124"/>
      <c r="K355" s="126"/>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row>
    <row r="356" spans="1:194" s="99" customFormat="1">
      <c r="A356" s="109" t="s">
        <v>525</v>
      </c>
      <c r="B356" s="109"/>
      <c r="C356" s="109"/>
      <c r="D356" s="124"/>
      <c r="E356" s="125"/>
      <c r="F356" s="125"/>
      <c r="G356" s="126"/>
      <c r="H356" s="125"/>
      <c r="I356" s="126"/>
      <c r="J356" s="124"/>
      <c r="K356" s="126"/>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row>
    <row r="357" spans="1:194" s="99" customFormat="1">
      <c r="A357" s="109" t="s">
        <v>526</v>
      </c>
      <c r="B357" s="109"/>
      <c r="C357" s="109"/>
      <c r="D357" s="124"/>
      <c r="E357" s="125"/>
      <c r="F357" s="125"/>
      <c r="G357" s="126"/>
      <c r="H357" s="125"/>
      <c r="I357" s="126"/>
      <c r="J357" s="124"/>
      <c r="K357" s="126"/>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row>
    <row r="358" spans="1:194" s="99" customFormat="1">
      <c r="A358" s="109" t="s">
        <v>527</v>
      </c>
      <c r="B358" s="109"/>
      <c r="C358" s="109"/>
      <c r="D358" s="124"/>
      <c r="E358" s="125"/>
      <c r="F358" s="125"/>
      <c r="G358" s="126"/>
      <c r="H358" s="125"/>
      <c r="I358" s="126"/>
      <c r="J358" s="124"/>
      <c r="K358" s="126"/>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row>
    <row r="359" spans="1:194" s="99" customFormat="1">
      <c r="A359" s="109" t="s">
        <v>528</v>
      </c>
      <c r="B359" s="109"/>
      <c r="C359" s="109"/>
      <c r="D359" s="124"/>
      <c r="E359" s="125"/>
      <c r="F359" s="125"/>
      <c r="G359" s="126"/>
      <c r="H359" s="125"/>
      <c r="I359" s="126"/>
      <c r="J359" s="124"/>
      <c r="K359" s="126"/>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row>
    <row r="360" spans="1:194" s="99" customFormat="1">
      <c r="A360" s="109" t="s">
        <v>529</v>
      </c>
      <c r="B360" s="109"/>
      <c r="C360" s="109"/>
      <c r="D360" s="124"/>
      <c r="E360" s="125"/>
      <c r="F360" s="125"/>
      <c r="G360" s="126"/>
      <c r="H360" s="125"/>
      <c r="I360" s="126"/>
      <c r="J360" s="124"/>
      <c r="K360" s="126"/>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row>
    <row r="361" spans="1:194" s="99" customFormat="1">
      <c r="A361" s="109" t="s">
        <v>530</v>
      </c>
      <c r="B361" s="109"/>
      <c r="C361" s="109"/>
      <c r="D361" s="124"/>
      <c r="E361" s="125"/>
      <c r="F361" s="125"/>
      <c r="G361" s="126"/>
      <c r="H361" s="125"/>
      <c r="I361" s="126"/>
      <c r="J361" s="124"/>
      <c r="K361" s="126"/>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row>
    <row r="362" spans="1:194" s="99" customFormat="1">
      <c r="A362" s="109" t="s">
        <v>531</v>
      </c>
      <c r="B362" s="109"/>
      <c r="C362" s="109"/>
      <c r="D362" s="124"/>
      <c r="E362" s="125"/>
      <c r="F362" s="125"/>
      <c r="G362" s="126"/>
      <c r="H362" s="125"/>
      <c r="I362" s="126"/>
      <c r="J362" s="124"/>
      <c r="K362" s="126"/>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row>
    <row r="363" spans="1:194" s="99" customFormat="1">
      <c r="A363" s="109" t="s">
        <v>532</v>
      </c>
      <c r="B363" s="109"/>
      <c r="C363" s="109"/>
      <c r="D363" s="124"/>
      <c r="E363" s="125"/>
      <c r="F363" s="125"/>
      <c r="G363" s="126"/>
      <c r="H363" s="125"/>
      <c r="I363" s="126"/>
      <c r="J363" s="124"/>
      <c r="K363" s="126"/>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c r="GK363" s="92"/>
      <c r="GL363" s="92"/>
    </row>
    <row r="364" spans="1:194" s="99" customFormat="1">
      <c r="A364" s="109" t="s">
        <v>533</v>
      </c>
      <c r="B364" s="109"/>
      <c r="C364" s="109"/>
      <c r="D364" s="124"/>
      <c r="E364" s="125"/>
      <c r="F364" s="125"/>
      <c r="G364" s="126"/>
      <c r="H364" s="125"/>
      <c r="I364" s="126"/>
      <c r="J364" s="124"/>
      <c r="K364" s="126"/>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row>
    <row r="365" spans="1:194" s="99" customFormat="1">
      <c r="A365" s="109" t="s">
        <v>534</v>
      </c>
      <c r="B365" s="109"/>
      <c r="C365" s="109"/>
      <c r="D365" s="124"/>
      <c r="E365" s="125"/>
      <c r="F365" s="125"/>
      <c r="G365" s="126"/>
      <c r="H365" s="125"/>
      <c r="I365" s="126"/>
      <c r="J365" s="124"/>
      <c r="K365" s="126"/>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c r="GK365" s="92"/>
      <c r="GL365" s="92"/>
    </row>
    <row r="366" spans="1:194" s="99" customFormat="1">
      <c r="A366" s="109" t="s">
        <v>535</v>
      </c>
      <c r="B366" s="109"/>
      <c r="C366" s="109"/>
      <c r="D366" s="124"/>
      <c r="E366" s="125"/>
      <c r="F366" s="125"/>
      <c r="G366" s="126"/>
      <c r="H366" s="125"/>
      <c r="I366" s="126"/>
      <c r="J366" s="124"/>
      <c r="K366" s="126"/>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row>
    <row r="367" spans="1:194" s="99" customFormat="1">
      <c r="A367" s="109" t="s">
        <v>536</v>
      </c>
      <c r="B367" s="109"/>
      <c r="C367" s="109"/>
      <c r="D367" s="124"/>
      <c r="E367" s="125"/>
      <c r="F367" s="125"/>
      <c r="G367" s="126"/>
      <c r="H367" s="125"/>
      <c r="I367" s="126"/>
      <c r="J367" s="124"/>
      <c r="K367" s="126"/>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c r="GF367" s="92"/>
      <c r="GG367" s="92"/>
      <c r="GH367" s="92"/>
      <c r="GI367" s="92"/>
      <c r="GJ367" s="92"/>
      <c r="GK367" s="92"/>
      <c r="GL367" s="92"/>
    </row>
    <row r="368" spans="1:194" s="99" customFormat="1">
      <c r="A368" s="109" t="s">
        <v>537</v>
      </c>
      <c r="B368" s="109"/>
      <c r="C368" s="109"/>
      <c r="D368" s="124"/>
      <c r="E368" s="125"/>
      <c r="F368" s="125"/>
      <c r="G368" s="126"/>
      <c r="H368" s="125"/>
      <c r="I368" s="126"/>
      <c r="J368" s="124"/>
      <c r="K368" s="126"/>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row>
    <row r="369" spans="1:194" s="99" customFormat="1">
      <c r="A369" s="109" t="s">
        <v>538</v>
      </c>
      <c r="B369" s="109"/>
      <c r="C369" s="109"/>
      <c r="D369" s="124"/>
      <c r="E369" s="125"/>
      <c r="F369" s="125"/>
      <c r="G369" s="126"/>
      <c r="H369" s="125"/>
      <c r="I369" s="126"/>
      <c r="J369" s="124"/>
      <c r="K369" s="126"/>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2"/>
      <c r="GH369" s="92"/>
      <c r="GI369" s="92"/>
      <c r="GJ369" s="92"/>
      <c r="GK369" s="92"/>
      <c r="GL369" s="92"/>
    </row>
    <row r="370" spans="1:194" s="99" customFormat="1">
      <c r="A370" s="109" t="s">
        <v>539</v>
      </c>
      <c r="B370" s="109"/>
      <c r="C370" s="109"/>
      <c r="D370" s="124"/>
      <c r="E370" s="125"/>
      <c r="F370" s="125"/>
      <c r="G370" s="126"/>
      <c r="H370" s="125"/>
      <c r="I370" s="126"/>
      <c r="J370" s="124"/>
      <c r="K370" s="126"/>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row>
    <row r="371" spans="1:194" s="99" customFormat="1">
      <c r="A371" s="109" t="s">
        <v>540</v>
      </c>
      <c r="B371" s="109"/>
      <c r="C371" s="109"/>
      <c r="D371" s="124"/>
      <c r="E371" s="125"/>
      <c r="F371" s="125"/>
      <c r="G371" s="126"/>
      <c r="H371" s="125"/>
      <c r="I371" s="126"/>
      <c r="J371" s="124"/>
      <c r="K371" s="126"/>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2"/>
      <c r="GH371" s="92"/>
      <c r="GI371" s="92"/>
      <c r="GJ371" s="92"/>
      <c r="GK371" s="92"/>
      <c r="GL371" s="92"/>
    </row>
    <row r="372" spans="1:194" s="99" customFormat="1">
      <c r="A372" s="109" t="s">
        <v>541</v>
      </c>
      <c r="B372" s="109"/>
      <c r="C372" s="109"/>
      <c r="D372" s="124"/>
      <c r="E372" s="125"/>
      <c r="F372" s="125"/>
      <c r="G372" s="126"/>
      <c r="H372" s="125"/>
      <c r="I372" s="126"/>
      <c r="J372" s="124"/>
      <c r="K372" s="126"/>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row>
    <row r="373" spans="1:194" s="99" customFormat="1">
      <c r="A373" s="109" t="s">
        <v>542</v>
      </c>
      <c r="B373" s="109"/>
      <c r="C373" s="109"/>
      <c r="D373" s="124"/>
      <c r="E373" s="125"/>
      <c r="F373" s="125"/>
      <c r="G373" s="126"/>
      <c r="H373" s="125"/>
      <c r="I373" s="126"/>
      <c r="J373" s="124"/>
      <c r="K373" s="126"/>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c r="GF373" s="92"/>
      <c r="GG373" s="92"/>
      <c r="GH373" s="92"/>
      <c r="GI373" s="92"/>
      <c r="GJ373" s="92"/>
      <c r="GK373" s="92"/>
      <c r="GL373" s="92"/>
    </row>
    <row r="374" spans="1:194" s="99" customFormat="1">
      <c r="A374" s="109" t="s">
        <v>543</v>
      </c>
      <c r="B374" s="109"/>
      <c r="C374" s="109"/>
      <c r="D374" s="124"/>
      <c r="E374" s="125"/>
      <c r="F374" s="125"/>
      <c r="G374" s="126"/>
      <c r="H374" s="125"/>
      <c r="I374" s="126"/>
      <c r="J374" s="124"/>
      <c r="K374" s="126"/>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row>
    <row r="375" spans="1:194" s="99" customFormat="1">
      <c r="A375" s="109" t="s">
        <v>544</v>
      </c>
      <c r="B375" s="109"/>
      <c r="C375" s="109"/>
      <c r="D375" s="124"/>
      <c r="E375" s="125"/>
      <c r="F375" s="125"/>
      <c r="G375" s="126"/>
      <c r="H375" s="125"/>
      <c r="I375" s="126"/>
      <c r="J375" s="124"/>
      <c r="K375" s="126"/>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c r="GF375" s="92"/>
      <c r="GG375" s="92"/>
      <c r="GH375" s="92"/>
      <c r="GI375" s="92"/>
      <c r="GJ375" s="92"/>
      <c r="GK375" s="92"/>
      <c r="GL375" s="92"/>
    </row>
    <row r="376" spans="1:194" s="99" customFormat="1">
      <c r="A376" s="109" t="s">
        <v>545</v>
      </c>
      <c r="B376" s="109"/>
      <c r="C376" s="109"/>
      <c r="D376" s="124"/>
      <c r="E376" s="125"/>
      <c r="F376" s="125"/>
      <c r="G376" s="126"/>
      <c r="H376" s="125"/>
      <c r="I376" s="126"/>
      <c r="J376" s="124"/>
      <c r="K376" s="126"/>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row>
    <row r="377" spans="1:194" s="99" customFormat="1">
      <c r="A377" s="109" t="s">
        <v>546</v>
      </c>
      <c r="B377" s="109"/>
      <c r="C377" s="109"/>
      <c r="D377" s="124"/>
      <c r="E377" s="125"/>
      <c r="F377" s="125"/>
      <c r="G377" s="126"/>
      <c r="H377" s="125"/>
      <c r="I377" s="126"/>
      <c r="J377" s="124"/>
      <c r="K377" s="126"/>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c r="GK377" s="92"/>
      <c r="GL377" s="92"/>
    </row>
    <row r="378" spans="1:194" s="99" customFormat="1">
      <c r="A378" s="109" t="s">
        <v>547</v>
      </c>
      <c r="B378" s="109"/>
      <c r="C378" s="109"/>
      <c r="D378" s="124"/>
      <c r="E378" s="125"/>
      <c r="F378" s="125"/>
      <c r="G378" s="126"/>
      <c r="H378" s="125"/>
      <c r="I378" s="126"/>
      <c r="J378" s="124"/>
      <c r="K378" s="126"/>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row>
    <row r="379" spans="1:194" s="99" customFormat="1">
      <c r="A379" s="109" t="s">
        <v>548</v>
      </c>
      <c r="B379" s="109"/>
      <c r="C379" s="109"/>
      <c r="D379" s="124"/>
      <c r="E379" s="125"/>
      <c r="F379" s="125"/>
      <c r="G379" s="126"/>
      <c r="H379" s="125"/>
      <c r="I379" s="126"/>
      <c r="J379" s="124"/>
      <c r="K379" s="126"/>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c r="GK379" s="92"/>
      <c r="GL379" s="92"/>
    </row>
    <row r="380" spans="1:194" s="99" customFormat="1">
      <c r="A380" s="109" t="s">
        <v>549</v>
      </c>
      <c r="B380" s="109"/>
      <c r="C380" s="109"/>
      <c r="D380" s="124"/>
      <c r="E380" s="125"/>
      <c r="F380" s="125"/>
      <c r="G380" s="126"/>
      <c r="H380" s="125"/>
      <c r="I380" s="126"/>
      <c r="J380" s="124"/>
      <c r="K380" s="126"/>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row>
    <row r="381" spans="1:194" s="99" customFormat="1">
      <c r="A381" s="109" t="s">
        <v>550</v>
      </c>
      <c r="B381" s="109"/>
      <c r="C381" s="109"/>
      <c r="D381" s="124"/>
      <c r="E381" s="125"/>
      <c r="F381" s="125"/>
      <c r="G381" s="126"/>
      <c r="H381" s="125"/>
      <c r="I381" s="126"/>
      <c r="J381" s="124"/>
      <c r="K381" s="126"/>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c r="GK381" s="92"/>
      <c r="GL381" s="92"/>
    </row>
    <row r="382" spans="1:194" s="99" customFormat="1">
      <c r="A382" s="109" t="s">
        <v>551</v>
      </c>
      <c r="B382" s="109"/>
      <c r="C382" s="109"/>
      <c r="D382" s="124"/>
      <c r="E382" s="125"/>
      <c r="F382" s="125"/>
      <c r="G382" s="126"/>
      <c r="H382" s="125"/>
      <c r="I382" s="126"/>
      <c r="J382" s="124"/>
      <c r="K382" s="126"/>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row>
    <row r="383" spans="1:194" s="99" customFormat="1">
      <c r="A383" s="109" t="s">
        <v>552</v>
      </c>
      <c r="B383" s="109"/>
      <c r="C383" s="109"/>
      <c r="D383" s="124"/>
      <c r="E383" s="125"/>
      <c r="F383" s="125"/>
      <c r="G383" s="126"/>
      <c r="H383" s="125"/>
      <c r="I383" s="126"/>
      <c r="J383" s="124"/>
      <c r="K383" s="126"/>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c r="GK383" s="92"/>
      <c r="GL383" s="92"/>
    </row>
    <row r="384" spans="1:194" s="99" customFormat="1">
      <c r="A384" s="109" t="s">
        <v>553</v>
      </c>
      <c r="B384" s="109"/>
      <c r="C384" s="109"/>
      <c r="D384" s="124"/>
      <c r="E384" s="125"/>
      <c r="F384" s="125"/>
      <c r="G384" s="126"/>
      <c r="H384" s="125"/>
      <c r="I384" s="126"/>
      <c r="J384" s="124"/>
      <c r="K384" s="126"/>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row>
    <row r="385" spans="1:194" s="99" customFormat="1">
      <c r="A385" s="109" t="s">
        <v>554</v>
      </c>
      <c r="B385" s="109"/>
      <c r="C385" s="109"/>
      <c r="D385" s="124"/>
      <c r="E385" s="125"/>
      <c r="F385" s="125"/>
      <c r="G385" s="126"/>
      <c r="H385" s="125"/>
      <c r="I385" s="126"/>
      <c r="J385" s="124"/>
      <c r="K385" s="126"/>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row>
    <row r="386" spans="1:194" s="99" customFormat="1">
      <c r="A386" s="109" t="s">
        <v>555</v>
      </c>
      <c r="B386" s="109"/>
      <c r="C386" s="109"/>
      <c r="D386" s="124"/>
      <c r="E386" s="125"/>
      <c r="F386" s="125"/>
      <c r="G386" s="126"/>
      <c r="H386" s="125"/>
      <c r="I386" s="126"/>
      <c r="J386" s="124"/>
      <c r="K386" s="126"/>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row>
    <row r="387" spans="1:194" s="99" customFormat="1">
      <c r="A387" s="109" t="s">
        <v>556</v>
      </c>
      <c r="B387" s="109"/>
      <c r="C387" s="109"/>
      <c r="D387" s="124"/>
      <c r="E387" s="125"/>
      <c r="F387" s="125"/>
      <c r="G387" s="126"/>
      <c r="H387" s="125"/>
      <c r="I387" s="126"/>
      <c r="J387" s="124"/>
      <c r="K387" s="126"/>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c r="GK387" s="92"/>
      <c r="GL387" s="92"/>
    </row>
    <row r="388" spans="1:194" s="99" customFormat="1">
      <c r="A388" s="109" t="s">
        <v>557</v>
      </c>
      <c r="B388" s="109"/>
      <c r="C388" s="109"/>
      <c r="D388" s="124"/>
      <c r="E388" s="125"/>
      <c r="F388" s="125"/>
      <c r="G388" s="126"/>
      <c r="H388" s="125"/>
      <c r="I388" s="126"/>
      <c r="J388" s="124"/>
      <c r="K388" s="126"/>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row>
    <row r="389" spans="1:194" s="99" customFormat="1">
      <c r="A389" s="109" t="s">
        <v>558</v>
      </c>
      <c r="B389" s="109"/>
      <c r="C389" s="109"/>
      <c r="D389" s="124"/>
      <c r="E389" s="125"/>
      <c r="F389" s="125"/>
      <c r="G389" s="126"/>
      <c r="H389" s="125"/>
      <c r="I389" s="126"/>
      <c r="J389" s="124"/>
      <c r="K389" s="126"/>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c r="GK389" s="92"/>
      <c r="GL389" s="92"/>
    </row>
    <row r="390" spans="1:194" s="99" customFormat="1">
      <c r="A390" s="109" t="s">
        <v>559</v>
      </c>
      <c r="B390" s="109"/>
      <c r="C390" s="109"/>
      <c r="D390" s="124"/>
      <c r="E390" s="125"/>
      <c r="F390" s="125"/>
      <c r="G390" s="126"/>
      <c r="H390" s="125"/>
      <c r="I390" s="126"/>
      <c r="J390" s="124"/>
      <c r="K390" s="126"/>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row>
    <row r="391" spans="1:194" s="99" customFormat="1">
      <c r="A391" s="109" t="s">
        <v>560</v>
      </c>
      <c r="B391" s="109"/>
      <c r="C391" s="109"/>
      <c r="D391" s="124"/>
      <c r="E391" s="125"/>
      <c r="F391" s="125"/>
      <c r="G391" s="126"/>
      <c r="H391" s="125"/>
      <c r="I391" s="126"/>
      <c r="J391" s="124"/>
      <c r="K391" s="126"/>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c r="GK391" s="92"/>
      <c r="GL391" s="92"/>
    </row>
    <row r="392" spans="1:194" s="99" customFormat="1">
      <c r="A392" s="109" t="s">
        <v>561</v>
      </c>
      <c r="B392" s="109"/>
      <c r="C392" s="109"/>
      <c r="D392" s="124"/>
      <c r="E392" s="125"/>
      <c r="F392" s="125"/>
      <c r="G392" s="126"/>
      <c r="H392" s="125"/>
      <c r="I392" s="126"/>
      <c r="J392" s="124"/>
      <c r="K392" s="126"/>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row>
    <row r="393" spans="1:194" s="99" customFormat="1">
      <c r="A393" s="109" t="s">
        <v>562</v>
      </c>
      <c r="B393" s="109"/>
      <c r="C393" s="109"/>
      <c r="D393" s="124"/>
      <c r="E393" s="125"/>
      <c r="F393" s="125"/>
      <c r="G393" s="126"/>
      <c r="H393" s="125"/>
      <c r="I393" s="126"/>
      <c r="J393" s="124"/>
      <c r="K393" s="126"/>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row>
    <row r="394" spans="1:194" s="99" customFormat="1">
      <c r="A394" s="109" t="s">
        <v>563</v>
      </c>
      <c r="B394" s="109"/>
      <c r="C394" s="109"/>
      <c r="D394" s="124"/>
      <c r="E394" s="125"/>
      <c r="F394" s="125"/>
      <c r="G394" s="126"/>
      <c r="H394" s="125"/>
      <c r="I394" s="126"/>
      <c r="J394" s="124"/>
      <c r="K394" s="126"/>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row>
    <row r="395" spans="1:194" s="99" customFormat="1">
      <c r="A395" s="109" t="s">
        <v>564</v>
      </c>
      <c r="B395" s="109"/>
      <c r="C395" s="109"/>
      <c r="D395" s="124"/>
      <c r="E395" s="125"/>
      <c r="F395" s="125"/>
      <c r="G395" s="126"/>
      <c r="H395" s="125"/>
      <c r="I395" s="126"/>
      <c r="J395" s="124"/>
      <c r="K395" s="126"/>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c r="GK395" s="92"/>
      <c r="GL395" s="92"/>
    </row>
    <row r="396" spans="1:194" s="99" customFormat="1">
      <c r="A396" s="109" t="s">
        <v>565</v>
      </c>
      <c r="B396" s="109"/>
      <c r="C396" s="109"/>
      <c r="D396" s="124"/>
      <c r="E396" s="125"/>
      <c r="F396" s="125"/>
      <c r="G396" s="126"/>
      <c r="H396" s="125"/>
      <c r="I396" s="126"/>
      <c r="J396" s="124"/>
      <c r="K396" s="126"/>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row>
    <row r="397" spans="1:194" s="99" customFormat="1">
      <c r="A397" s="109" t="s">
        <v>566</v>
      </c>
      <c r="B397" s="109"/>
      <c r="C397" s="109"/>
      <c r="D397" s="124"/>
      <c r="E397" s="125"/>
      <c r="F397" s="125"/>
      <c r="G397" s="126"/>
      <c r="H397" s="125"/>
      <c r="I397" s="126"/>
      <c r="J397" s="124"/>
      <c r="K397" s="126"/>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c r="GK397" s="92"/>
      <c r="GL397" s="92"/>
    </row>
    <row r="398" spans="1:194" s="99" customFormat="1">
      <c r="A398" s="109" t="s">
        <v>567</v>
      </c>
      <c r="B398" s="109"/>
      <c r="C398" s="109"/>
      <c r="D398" s="124"/>
      <c r="E398" s="125"/>
      <c r="F398" s="125"/>
      <c r="G398" s="126"/>
      <c r="H398" s="125"/>
      <c r="I398" s="126"/>
      <c r="J398" s="124"/>
      <c r="K398" s="126"/>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row>
    <row r="399" spans="1:194" s="99" customFormat="1">
      <c r="A399" s="109" t="s">
        <v>568</v>
      </c>
      <c r="B399" s="109"/>
      <c r="C399" s="109"/>
      <c r="D399" s="124"/>
      <c r="E399" s="125"/>
      <c r="F399" s="125"/>
      <c r="G399" s="126"/>
      <c r="H399" s="125"/>
      <c r="I399" s="126"/>
      <c r="J399" s="124"/>
      <c r="K399" s="126"/>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row>
    <row r="400" spans="1:194" s="99" customFormat="1">
      <c r="A400" s="109" t="s">
        <v>569</v>
      </c>
      <c r="B400" s="109"/>
      <c r="C400" s="109"/>
      <c r="D400" s="124"/>
      <c r="E400" s="125"/>
      <c r="F400" s="125"/>
      <c r="G400" s="126"/>
      <c r="H400" s="125"/>
      <c r="I400" s="126"/>
      <c r="J400" s="124"/>
      <c r="K400" s="126"/>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c r="GK400" s="92"/>
      <c r="GL400" s="92"/>
    </row>
    <row r="401" spans="1:194" s="99" customFormat="1">
      <c r="A401" s="109" t="s">
        <v>570</v>
      </c>
      <c r="B401" s="109"/>
      <c r="C401" s="109"/>
      <c r="D401" s="124"/>
      <c r="E401" s="125"/>
      <c r="F401" s="125"/>
      <c r="G401" s="126"/>
      <c r="H401" s="125"/>
      <c r="I401" s="126"/>
      <c r="J401" s="124"/>
      <c r="K401" s="126"/>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row>
    <row r="402" spans="1:194" s="99" customFormat="1">
      <c r="A402" s="109" t="s">
        <v>571</v>
      </c>
      <c r="B402" s="109"/>
      <c r="C402" s="109"/>
      <c r="D402" s="124"/>
      <c r="E402" s="125"/>
      <c r="F402" s="125"/>
      <c r="G402" s="126"/>
      <c r="H402" s="125"/>
      <c r="I402" s="126"/>
      <c r="J402" s="124"/>
      <c r="K402" s="126"/>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row>
    <row r="403" spans="1:194" s="99" customFormat="1">
      <c r="A403" s="109" t="s">
        <v>572</v>
      </c>
      <c r="B403" s="109"/>
      <c r="C403" s="109"/>
      <c r="D403" s="124"/>
      <c r="E403" s="125"/>
      <c r="F403" s="125"/>
      <c r="G403" s="126"/>
      <c r="H403" s="125"/>
      <c r="I403" s="126"/>
      <c r="J403" s="124"/>
      <c r="K403" s="126"/>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c r="GK403" s="92"/>
      <c r="GL403" s="92"/>
    </row>
    <row r="404" spans="1:194" s="2" customFormat="1" ht="15" customHeight="1">
      <c r="A404" s="109"/>
      <c r="B404" s="109"/>
      <c r="C404" s="109"/>
      <c r="D404" s="124"/>
      <c r="E404" s="125"/>
      <c r="F404" s="125"/>
      <c r="G404" s="126"/>
      <c r="H404" s="125"/>
      <c r="I404" s="126"/>
      <c r="J404" s="124"/>
      <c r="K404" s="126"/>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c r="GK404" s="92"/>
      <c r="GL404" s="92"/>
    </row>
    <row r="405" spans="1:194" s="2" customFormat="1" ht="18" customHeight="1">
      <c r="A405" s="109"/>
      <c r="B405" s="109"/>
      <c r="C405" s="109"/>
      <c r="D405" s="124"/>
      <c r="E405" s="125"/>
      <c r="F405" s="125"/>
      <c r="G405" s="126"/>
      <c r="H405" s="125"/>
      <c r="I405" s="126"/>
      <c r="J405" s="124"/>
      <c r="K405" s="126"/>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row>
    <row r="406" spans="1:194" s="2" customFormat="1">
      <c r="A406" s="109"/>
      <c r="B406" s="109"/>
      <c r="C406" s="109"/>
      <c r="D406" s="124"/>
      <c r="E406" s="125"/>
      <c r="F406" s="125"/>
      <c r="G406" s="126"/>
      <c r="H406" s="125"/>
      <c r="I406" s="126"/>
      <c r="J406" s="124"/>
      <c r="K406" s="126"/>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row>
    <row r="407" spans="1:194" s="2" customFormat="1">
      <c r="A407" s="254" t="s">
        <v>576</v>
      </c>
      <c r="B407" s="254"/>
      <c r="C407" s="255"/>
      <c r="D407" s="256"/>
      <c r="E407" s="256"/>
      <c r="F407" s="256"/>
      <c r="G407" s="256"/>
      <c r="H407" s="256"/>
      <c r="I407" s="299"/>
      <c r="J407" s="257"/>
      <c r="K407" s="256"/>
      <c r="L407" s="86"/>
      <c r="M407" s="86"/>
      <c r="N407" s="86"/>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c r="GK407" s="92"/>
      <c r="GL407" s="92"/>
    </row>
    <row r="408" spans="1:194" s="2" customFormat="1">
      <c r="C408" s="1"/>
      <c r="I408" s="3"/>
      <c r="J408" s="24"/>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c r="GI408" s="92"/>
      <c r="GJ408" s="92"/>
      <c r="GK408" s="92"/>
      <c r="GL408" s="92"/>
    </row>
    <row r="409" spans="1:194" s="2" customFormat="1">
      <c r="C409" s="1"/>
      <c r="I409" s="3"/>
      <c r="J409" s="24"/>
      <c r="L409" s="92"/>
      <c r="M409" s="92"/>
      <c r="N409" s="92"/>
      <c r="O409" s="110"/>
      <c r="P409" s="110"/>
      <c r="Q409" s="110"/>
      <c r="R409" s="110"/>
      <c r="S409" s="110"/>
      <c r="T409" s="110"/>
      <c r="U409" s="110"/>
      <c r="V409" s="110"/>
      <c r="W409" s="110"/>
      <c r="X409" s="110"/>
      <c r="Y409" s="110"/>
      <c r="Z409" s="110"/>
      <c r="AA409" s="110"/>
      <c r="AB409" s="92"/>
      <c r="AC409" s="92"/>
      <c r="AD409" s="92"/>
      <c r="AE409" s="92" t="e">
        <f>+I427*#REF!</f>
        <v>#REF!</v>
      </c>
      <c r="AF409" s="92" t="b">
        <f>IF($T409="Draft",IF($K427=$K$51,1,0))</f>
        <v>0</v>
      </c>
      <c r="AG409" s="92" t="b">
        <f>IF($T409="Open",IF($K427=$K$51,1,0))</f>
        <v>0</v>
      </c>
      <c r="AH409" s="92" t="b">
        <f>IF($T409="Triggered",IF($K427=$K$51,1,0))</f>
        <v>0</v>
      </c>
      <c r="AI409" s="92">
        <f>IF($T409="draft",IF($K427=$K$52,1,0),0)</f>
        <v>0</v>
      </c>
      <c r="AJ409" s="92">
        <f>IF($T409="open",IF($K427=$K$52,1,0),0)</f>
        <v>0</v>
      </c>
      <c r="AK409" s="92">
        <f>IF($T409="Triggered",IF($K427=$K$52,1,0),0)</f>
        <v>0</v>
      </c>
      <c r="AL409" s="92" t="b">
        <f>IF($T409="Draft",IF($K427=$K$53,1,0))</f>
        <v>0</v>
      </c>
      <c r="AM409" s="92" t="b">
        <f>IF($T409="Open",IF($K427=$K$53,1,0))</f>
        <v>0</v>
      </c>
      <c r="AN409" s="92" t="b">
        <f>IF($T409="Triggered",IF($K427=$K$53,1,0))</f>
        <v>0</v>
      </c>
      <c r="AO409" s="92" t="b">
        <f>IF($T409="Draft",IF($K427=$K$54,1,0))</f>
        <v>0</v>
      </c>
      <c r="AP409" s="92" t="b">
        <f>IF($T409="Open",IF($K427=$K$54,1,0))</f>
        <v>0</v>
      </c>
      <c r="AQ409" s="92" t="b">
        <f>IF($T409="Triggered",IF($K427=$K$54,1,0))</f>
        <v>0</v>
      </c>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c r="GK409" s="92"/>
      <c r="GL409" s="92"/>
    </row>
    <row r="410" spans="1:194">
      <c r="A410" s="2"/>
      <c r="B410" s="2"/>
      <c r="C410" s="1"/>
      <c r="D410" s="2"/>
      <c r="E410" s="2"/>
      <c r="F410" s="2"/>
      <c r="G410" s="2"/>
      <c r="H410" s="2"/>
      <c r="I410" s="3"/>
      <c r="J410" s="24"/>
      <c r="K410" s="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c r="GK410" s="92"/>
      <c r="GL410" s="92"/>
    </row>
    <row r="411" spans="1:194">
      <c r="A411" s="2"/>
      <c r="B411" s="2"/>
      <c r="C411" s="1"/>
      <c r="D411" s="2"/>
      <c r="E411" s="2"/>
      <c r="F411" s="2"/>
      <c r="G411" s="2"/>
      <c r="H411" s="2"/>
      <c r="I411" s="3"/>
      <c r="J411" s="24"/>
      <c r="K411" s="2"/>
      <c r="L411" s="110"/>
      <c r="M411" s="110"/>
      <c r="N411" s="110"/>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c r="GI411" s="92"/>
      <c r="GJ411" s="92"/>
      <c r="GK411" s="92"/>
      <c r="GL411" s="92"/>
    </row>
    <row r="412" spans="1:194">
      <c r="A412" s="2"/>
      <c r="B412" s="2"/>
      <c r="C412" s="1"/>
      <c r="D412" s="2"/>
      <c r="E412" s="2"/>
      <c r="F412" s="2"/>
      <c r="G412" s="2"/>
      <c r="H412" s="2"/>
      <c r="I412" s="3"/>
      <c r="J412" s="24"/>
      <c r="K412" s="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c r="GK412" s="92"/>
      <c r="GL412" s="92"/>
    </row>
    <row r="413" spans="1:194">
      <c r="A413" s="2"/>
      <c r="B413" s="2"/>
      <c r="C413" s="1"/>
      <c r="D413" s="2"/>
      <c r="E413" s="2"/>
      <c r="F413" s="2"/>
      <c r="G413" s="2"/>
      <c r="H413" s="2"/>
      <c r="I413" s="3"/>
      <c r="J413" s="24"/>
      <c r="K413" s="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c r="GI413" s="92"/>
      <c r="GJ413" s="92"/>
      <c r="GK413" s="92"/>
      <c r="GL413" s="92"/>
    </row>
    <row r="414" spans="1:194" ht="15.75">
      <c r="A414" s="17" t="s">
        <v>90</v>
      </c>
      <c r="B414" s="17"/>
      <c r="C414" s="1"/>
      <c r="D414" s="2"/>
      <c r="E414" s="2"/>
      <c r="F414" s="2"/>
      <c r="G414" s="2"/>
      <c r="H414" s="2"/>
      <c r="I414" s="3"/>
      <c r="J414" s="24"/>
      <c r="K414" s="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2"/>
      <c r="CR414" s="92"/>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2"/>
      <c r="FC414" s="92"/>
      <c r="FD414" s="92"/>
      <c r="FE414" s="92"/>
      <c r="FF414" s="92"/>
      <c r="FG414" s="92"/>
      <c r="FH414" s="92"/>
      <c r="FI414" s="92"/>
      <c r="FJ414" s="92"/>
      <c r="FK414" s="92"/>
      <c r="FL414" s="92"/>
      <c r="FM414" s="92"/>
      <c r="FN414" s="92"/>
      <c r="FO414" s="92"/>
      <c r="FP414" s="92"/>
      <c r="FQ414" s="92"/>
      <c r="FR414" s="92"/>
      <c r="FS414" s="92"/>
      <c r="FT414" s="92"/>
      <c r="FU414" s="92"/>
      <c r="FV414" s="92"/>
      <c r="FW414" s="92"/>
      <c r="FX414" s="92"/>
      <c r="FY414" s="92"/>
      <c r="FZ414" s="92"/>
      <c r="GA414" s="92"/>
      <c r="GB414" s="92"/>
      <c r="GC414" s="92"/>
      <c r="GD414" s="92"/>
      <c r="GE414" s="92"/>
      <c r="GF414" s="92"/>
      <c r="GG414" s="92"/>
      <c r="GH414" s="92"/>
      <c r="GI414" s="92"/>
      <c r="GJ414" s="92"/>
      <c r="GK414" s="92"/>
      <c r="GL414" s="92"/>
    </row>
    <row r="415" spans="1:194">
      <c r="A415" s="21" t="s">
        <v>31</v>
      </c>
      <c r="B415" s="21"/>
      <c r="C415" s="21" t="s">
        <v>31</v>
      </c>
      <c r="D415" s="21" t="s">
        <v>31</v>
      </c>
      <c r="E415" s="21" t="s">
        <v>31</v>
      </c>
      <c r="F415" s="21" t="s">
        <v>31</v>
      </c>
      <c r="G415" s="21" t="s">
        <v>31</v>
      </c>
      <c r="H415" s="21"/>
      <c r="I415" s="21" t="s">
        <v>31</v>
      </c>
      <c r="J415" s="21" t="s">
        <v>31</v>
      </c>
      <c r="K415" s="21" t="s">
        <v>31</v>
      </c>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c r="CM415" s="92"/>
      <c r="CN415" s="92"/>
      <c r="CO415" s="92"/>
      <c r="CP415" s="92"/>
      <c r="CQ415" s="92"/>
      <c r="CR415" s="92"/>
      <c r="CS415" s="92"/>
      <c r="CT415" s="92"/>
      <c r="CU415" s="92"/>
      <c r="CV415" s="92"/>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c r="FB415" s="92"/>
      <c r="FC415" s="92"/>
      <c r="FD415" s="92"/>
      <c r="FE415" s="92"/>
      <c r="FF415" s="92"/>
      <c r="FG415" s="92"/>
      <c r="FH415" s="92"/>
      <c r="FI415" s="92"/>
      <c r="FJ415" s="92"/>
      <c r="FK415" s="92"/>
      <c r="FL415" s="92"/>
      <c r="FM415" s="92"/>
      <c r="FN415" s="92"/>
      <c r="FO415" s="92"/>
      <c r="FP415" s="92"/>
      <c r="FQ415" s="92"/>
      <c r="FR415" s="92"/>
      <c r="FS415" s="92"/>
      <c r="FT415" s="92"/>
      <c r="FU415" s="92"/>
      <c r="FV415" s="92"/>
      <c r="FW415" s="92"/>
      <c r="FX415" s="92"/>
      <c r="FY415" s="92"/>
      <c r="FZ415" s="92"/>
      <c r="GA415" s="92"/>
      <c r="GB415" s="92"/>
      <c r="GC415" s="92"/>
      <c r="GD415" s="92"/>
      <c r="GE415" s="92"/>
      <c r="GF415" s="92"/>
      <c r="GG415" s="92"/>
      <c r="GH415" s="92"/>
      <c r="GI415" s="92"/>
      <c r="GJ415" s="92"/>
      <c r="GK415" s="92"/>
      <c r="GL415" s="92"/>
    </row>
    <row r="416" spans="1:194">
      <c r="A416" s="2"/>
      <c r="B416" s="2"/>
      <c r="C416" s="1"/>
      <c r="D416" s="2"/>
      <c r="E416" s="2"/>
      <c r="F416" s="2"/>
      <c r="G416" s="2"/>
      <c r="H416" s="2"/>
      <c r="I416" s="3"/>
      <c r="J416" s="24"/>
      <c r="K416" s="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c r="GK416" s="92"/>
      <c r="GL416" s="92"/>
    </row>
    <row r="417" spans="1:194" ht="15.75">
      <c r="A417" s="17" t="s">
        <v>27</v>
      </c>
      <c r="B417" s="17"/>
      <c r="C417" s="1"/>
      <c r="D417" s="2"/>
      <c r="E417" s="2"/>
      <c r="F417" s="2"/>
      <c r="G417" s="2"/>
      <c r="H417" s="2"/>
      <c r="I417" s="3"/>
      <c r="J417" s="24"/>
      <c r="K417" s="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c r="CM417" s="92"/>
      <c r="CN417" s="92"/>
      <c r="CO417" s="92"/>
      <c r="CP417" s="92"/>
      <c r="CQ417" s="92"/>
      <c r="CR417" s="92"/>
      <c r="CS417" s="92"/>
      <c r="CT417" s="92"/>
      <c r="CU417" s="92"/>
      <c r="CV417" s="92"/>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c r="FB417" s="92"/>
      <c r="FC417" s="92"/>
      <c r="FD417" s="92"/>
      <c r="FE417" s="92"/>
      <c r="FF417" s="92"/>
      <c r="FG417" s="92"/>
      <c r="FH417" s="92"/>
      <c r="FI417" s="92"/>
      <c r="FJ417" s="92"/>
      <c r="FK417" s="92"/>
      <c r="FL417" s="92"/>
      <c r="FM417" s="92"/>
      <c r="FN417" s="92"/>
      <c r="FO417" s="92"/>
      <c r="FP417" s="92"/>
      <c r="FQ417" s="92"/>
      <c r="FR417" s="92"/>
      <c r="FS417" s="92"/>
      <c r="FT417" s="92"/>
      <c r="FU417" s="92"/>
      <c r="FV417" s="92"/>
      <c r="FW417" s="92"/>
      <c r="FX417" s="92"/>
      <c r="FY417" s="92"/>
      <c r="FZ417" s="92"/>
      <c r="GA417" s="92"/>
      <c r="GB417" s="92"/>
      <c r="GC417" s="92"/>
      <c r="GD417" s="92"/>
      <c r="GE417" s="92"/>
      <c r="GF417" s="92"/>
      <c r="GG417" s="92"/>
      <c r="GH417" s="92"/>
      <c r="GI417" s="92"/>
      <c r="GJ417" s="92"/>
      <c r="GK417" s="92"/>
      <c r="GL417" s="92"/>
    </row>
    <row r="418" spans="1:194">
      <c r="A418" s="173"/>
      <c r="B418" s="302" t="s">
        <v>35</v>
      </c>
      <c r="C418" s="174"/>
      <c r="D418" s="173"/>
      <c r="E418" s="179"/>
      <c r="F418" s="173"/>
      <c r="G418" s="173"/>
      <c r="H418" s="173"/>
      <c r="I418" s="176"/>
      <c r="J418" s="302" t="s">
        <v>668</v>
      </c>
      <c r="K418" s="174"/>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row>
    <row r="419" spans="1:194" ht="15.75" customHeight="1">
      <c r="A419" s="173"/>
      <c r="B419" s="302" t="s">
        <v>36</v>
      </c>
      <c r="C419" s="174"/>
      <c r="D419" s="173"/>
      <c r="E419" s="182"/>
      <c r="F419" s="173"/>
      <c r="G419" s="173"/>
      <c r="H419" s="173"/>
      <c r="I419" s="176"/>
      <c r="J419" s="302" t="s">
        <v>143</v>
      </c>
      <c r="K419" s="174"/>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c r="CM419" s="92"/>
      <c r="CN419" s="92"/>
      <c r="CO419" s="92"/>
      <c r="CP419" s="92"/>
      <c r="CQ419" s="92"/>
      <c r="CR419" s="92"/>
      <c r="CS419" s="92"/>
      <c r="CT419" s="92"/>
      <c r="CU419" s="92"/>
      <c r="CV419" s="92"/>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c r="FB419" s="92"/>
      <c r="FC419" s="92"/>
      <c r="FD419" s="92"/>
      <c r="FE419" s="92"/>
      <c r="FF419" s="92"/>
      <c r="FG419" s="92"/>
      <c r="FH419" s="92"/>
      <c r="FI419" s="92"/>
      <c r="FJ419" s="92"/>
      <c r="FK419" s="92"/>
      <c r="FL419" s="92"/>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row>
    <row r="420" spans="1:194" ht="19.5" customHeight="1">
      <c r="A420" s="173"/>
      <c r="B420" s="302" t="s">
        <v>37</v>
      </c>
      <c r="C420" s="174"/>
      <c r="D420" s="173"/>
      <c r="E420" s="183"/>
      <c r="F420" s="173"/>
      <c r="G420" s="173"/>
      <c r="H420" s="173"/>
      <c r="I420" s="176"/>
      <c r="J420" s="302" t="s">
        <v>669</v>
      </c>
      <c r="K420" s="174"/>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c r="CM420" s="92"/>
      <c r="CN420" s="92"/>
      <c r="CO420" s="92"/>
      <c r="CP420" s="92"/>
      <c r="CQ420" s="92"/>
      <c r="CR420" s="92"/>
      <c r="CS420" s="92"/>
      <c r="CT420" s="92"/>
      <c r="CU420" s="92"/>
      <c r="CV420" s="92"/>
      <c r="CW420" s="92"/>
      <c r="CX420" s="92"/>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row>
    <row r="421" spans="1:194" ht="18" customHeight="1">
      <c r="A421" s="173"/>
      <c r="B421" s="173"/>
      <c r="C421" s="174"/>
      <c r="D421" s="173"/>
      <c r="E421" s="173"/>
      <c r="F421" s="173"/>
      <c r="G421" s="173"/>
      <c r="H421" s="173"/>
      <c r="I421" s="176"/>
      <c r="J421" s="302" t="s">
        <v>670</v>
      </c>
      <c r="K421" s="174"/>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row>
    <row r="422" spans="1:194" ht="19.5" customHeight="1">
      <c r="A422" s="173"/>
      <c r="B422" s="173"/>
      <c r="C422" s="174"/>
      <c r="D422" s="173"/>
      <c r="E422" s="173"/>
      <c r="F422" s="173"/>
      <c r="G422" s="173"/>
      <c r="H422" s="173"/>
      <c r="I422" s="176"/>
      <c r="J422" s="302" t="s">
        <v>81</v>
      </c>
      <c r="K422" s="174"/>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row>
    <row r="423" spans="1:194" s="99" customFormat="1">
      <c r="A423" s="173"/>
      <c r="B423" s="173"/>
      <c r="C423" s="174"/>
      <c r="D423" s="173"/>
      <c r="E423" s="173"/>
      <c r="F423" s="173"/>
      <c r="G423" s="173"/>
      <c r="H423" s="173"/>
      <c r="I423" s="176"/>
      <c r="J423" s="176"/>
      <c r="K423" s="174"/>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row>
    <row r="424" spans="1:194">
      <c r="A424" s="2"/>
      <c r="B424" s="2"/>
      <c r="C424" s="1"/>
      <c r="D424" s="2"/>
      <c r="E424" s="2"/>
      <c r="F424" s="2"/>
      <c r="G424" s="2"/>
      <c r="H424" s="2"/>
      <c r="I424" s="3"/>
      <c r="J424" s="120" t="s">
        <v>122</v>
      </c>
      <c r="K424" s="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row>
    <row r="425" spans="1:194">
      <c r="A425" s="2"/>
      <c r="B425" s="2"/>
      <c r="C425" s="1"/>
      <c r="D425" s="2"/>
      <c r="E425" s="2"/>
      <c r="F425" s="2"/>
      <c r="G425" s="2"/>
      <c r="H425" s="2"/>
      <c r="I425" s="3"/>
      <c r="J425" s="65"/>
      <c r="K425" s="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c r="GK425" s="92"/>
      <c r="GL425" s="92"/>
    </row>
    <row r="426" spans="1:194" ht="15.75">
      <c r="A426" s="17" t="s">
        <v>33</v>
      </c>
      <c r="B426" s="17"/>
      <c r="C426" s="1"/>
      <c r="D426" s="2"/>
      <c r="E426" s="2"/>
      <c r="F426" s="2"/>
      <c r="G426" s="2"/>
      <c r="H426" s="2"/>
      <c r="I426" s="3"/>
      <c r="J426" s="65"/>
      <c r="K426" s="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c r="GK426" s="92"/>
      <c r="GL426" s="92"/>
    </row>
    <row r="427" spans="1:194">
      <c r="A427" s="109"/>
      <c r="B427" s="109"/>
      <c r="C427" s="109"/>
      <c r="D427" s="124" t="s">
        <v>577</v>
      </c>
      <c r="E427" s="125"/>
      <c r="F427" s="125"/>
      <c r="G427" s="126"/>
      <c r="H427" s="125"/>
      <c r="I427" s="126"/>
      <c r="J427" s="124"/>
      <c r="K427" s="126"/>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c r="GI427" s="92"/>
      <c r="GJ427" s="92"/>
      <c r="GK427" s="92"/>
      <c r="GL427" s="92"/>
    </row>
    <row r="428" spans="1:194">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c r="GI428" s="92"/>
      <c r="GJ428" s="92"/>
      <c r="GK428" s="92"/>
      <c r="GL428" s="92"/>
    </row>
    <row r="429" spans="1:194">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c r="CM429" s="92"/>
      <c r="CN429" s="92"/>
      <c r="CO429" s="92"/>
      <c r="CP429" s="92"/>
      <c r="CQ429" s="92"/>
      <c r="CR429" s="92"/>
      <c r="CS429" s="92"/>
      <c r="CT429" s="92"/>
      <c r="CU429" s="92"/>
      <c r="CV429" s="92"/>
      <c r="CW429" s="92"/>
      <c r="CX429" s="92"/>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c r="FB429" s="92"/>
      <c r="FC429" s="92"/>
      <c r="FD429" s="92"/>
      <c r="FE429" s="92"/>
      <c r="FF429" s="92"/>
      <c r="FG429" s="92"/>
      <c r="FH429" s="92"/>
      <c r="FI429" s="92"/>
      <c r="FJ429" s="92"/>
      <c r="FK429" s="92"/>
      <c r="FL429" s="92"/>
      <c r="FM429" s="92"/>
      <c r="FN429" s="92"/>
      <c r="FO429" s="92"/>
      <c r="FP429" s="92"/>
      <c r="FQ429" s="92"/>
      <c r="FR429" s="92"/>
      <c r="FS429" s="92"/>
      <c r="FT429" s="92"/>
      <c r="FU429" s="92"/>
      <c r="FV429" s="92"/>
      <c r="FW429" s="92"/>
      <c r="FX429" s="92"/>
      <c r="FY429" s="92"/>
      <c r="FZ429" s="92"/>
      <c r="GA429" s="92"/>
      <c r="GB429" s="92"/>
      <c r="GC429" s="92"/>
      <c r="GD429" s="92"/>
      <c r="GE429" s="92"/>
      <c r="GF429" s="92"/>
      <c r="GG429" s="92"/>
      <c r="GH429" s="92"/>
      <c r="GI429" s="92"/>
      <c r="GJ429" s="92"/>
      <c r="GK429" s="92"/>
      <c r="GL429" s="92"/>
    </row>
    <row r="430" spans="1:194">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c r="CM430" s="92"/>
      <c r="CN430" s="92"/>
      <c r="CO430" s="92"/>
      <c r="CP430" s="92"/>
      <c r="CQ430" s="92"/>
      <c r="CR430" s="92"/>
      <c r="CS430" s="92"/>
      <c r="CT430" s="92"/>
      <c r="CU430" s="92"/>
      <c r="CV430" s="92"/>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c r="FB430" s="92"/>
      <c r="FC430" s="92"/>
      <c r="FD430" s="92"/>
      <c r="FE430" s="92"/>
      <c r="FF430" s="92"/>
      <c r="FG430" s="92"/>
      <c r="FH430" s="92"/>
      <c r="FI430" s="92"/>
      <c r="FJ430" s="92"/>
      <c r="FK430" s="92"/>
      <c r="FL430" s="92"/>
      <c r="FM430" s="92"/>
      <c r="FN430" s="92"/>
      <c r="FO430" s="92"/>
      <c r="FP430" s="92"/>
      <c r="FQ430" s="92"/>
      <c r="FR430" s="92"/>
      <c r="FS430" s="92"/>
      <c r="FT430" s="92"/>
      <c r="FU430" s="92"/>
      <c r="FV430" s="92"/>
      <c r="FW430" s="92"/>
      <c r="FX430" s="92"/>
      <c r="FY430" s="92"/>
      <c r="FZ430" s="92"/>
      <c r="GA430" s="92"/>
      <c r="GB430" s="92"/>
      <c r="GC430" s="92"/>
      <c r="GD430" s="92"/>
      <c r="GE430" s="92"/>
      <c r="GF430" s="92"/>
      <c r="GG430" s="92"/>
      <c r="GH430" s="92"/>
      <c r="GI430" s="92"/>
      <c r="GJ430" s="92"/>
      <c r="GK430" s="92"/>
      <c r="GL430" s="92"/>
    </row>
    <row r="431" spans="1:194">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c r="CM431" s="92"/>
      <c r="CN431" s="92"/>
      <c r="CO431" s="92"/>
      <c r="CP431" s="92"/>
      <c r="CQ431" s="92"/>
      <c r="CR431" s="92"/>
      <c r="CS431" s="92"/>
      <c r="CT431" s="92"/>
      <c r="CU431" s="92"/>
      <c r="CV431" s="92"/>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c r="FB431" s="92"/>
      <c r="FC431" s="92"/>
      <c r="FD431" s="92"/>
      <c r="FE431" s="92"/>
      <c r="FF431" s="92"/>
      <c r="FG431" s="92"/>
      <c r="FH431" s="92"/>
      <c r="FI431" s="92"/>
      <c r="FJ431" s="92"/>
      <c r="FK431" s="92"/>
      <c r="FL431" s="92"/>
      <c r="FM431" s="92"/>
      <c r="FN431" s="92"/>
      <c r="FO431" s="92"/>
      <c r="FP431" s="92"/>
      <c r="FQ431" s="92"/>
      <c r="FR431" s="92"/>
      <c r="FS431" s="92"/>
      <c r="FT431" s="92"/>
      <c r="FU431" s="92"/>
      <c r="FV431" s="92"/>
      <c r="FW431" s="92"/>
      <c r="FX431" s="92"/>
      <c r="FY431" s="92"/>
      <c r="FZ431" s="92"/>
      <c r="GA431" s="92"/>
      <c r="GB431" s="92"/>
      <c r="GC431" s="92"/>
      <c r="GD431" s="92"/>
      <c r="GE431" s="92"/>
      <c r="GF431" s="92"/>
      <c r="GG431" s="92"/>
      <c r="GH431" s="92"/>
      <c r="GI431" s="92"/>
      <c r="GJ431" s="92"/>
      <c r="GK431" s="92"/>
      <c r="GL431" s="92"/>
    </row>
    <row r="432" spans="1:194">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c r="FB432" s="92"/>
      <c r="FC432" s="92"/>
      <c r="FD432" s="92"/>
      <c r="FE432" s="92"/>
      <c r="FF432" s="92"/>
      <c r="FG432" s="92"/>
      <c r="FH432" s="92"/>
      <c r="FI432" s="92"/>
      <c r="FJ432" s="92"/>
      <c r="FK432" s="92"/>
      <c r="FL432" s="92"/>
      <c r="FM432" s="92"/>
      <c r="FN432" s="92"/>
      <c r="FO432" s="92"/>
      <c r="FP432" s="92"/>
      <c r="FQ432" s="92"/>
      <c r="FR432" s="92"/>
      <c r="FS432" s="92"/>
      <c r="FT432" s="92"/>
      <c r="FU432" s="92"/>
      <c r="FV432" s="92"/>
      <c r="FW432" s="92"/>
      <c r="FX432" s="92"/>
      <c r="FY432" s="92"/>
      <c r="FZ432" s="92"/>
      <c r="GA432" s="92"/>
      <c r="GB432" s="92"/>
      <c r="GC432" s="92"/>
      <c r="GD432" s="92"/>
      <c r="GE432" s="92"/>
      <c r="GF432" s="92"/>
      <c r="GG432" s="92"/>
      <c r="GH432" s="92"/>
      <c r="GI432" s="92"/>
      <c r="GJ432" s="92"/>
      <c r="GK432" s="92"/>
      <c r="GL432" s="92"/>
    </row>
    <row r="433" spans="12:194">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c r="GK433" s="92"/>
      <c r="GL433" s="92"/>
    </row>
    <row r="434" spans="12:194">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c r="CM434" s="92"/>
      <c r="CN434" s="92"/>
      <c r="CO434" s="92"/>
      <c r="CP434" s="92"/>
      <c r="CQ434" s="92"/>
      <c r="CR434" s="92"/>
      <c r="CS434" s="92"/>
      <c r="CT434" s="92"/>
      <c r="CU434" s="92"/>
      <c r="CV434" s="92"/>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c r="FB434" s="92"/>
      <c r="FC434" s="92"/>
      <c r="FD434" s="92"/>
      <c r="FE434" s="92"/>
      <c r="FF434" s="92"/>
      <c r="FG434" s="92"/>
      <c r="FH434" s="92"/>
      <c r="FI434" s="92"/>
      <c r="FJ434" s="92"/>
      <c r="FK434" s="92"/>
      <c r="FL434" s="92"/>
      <c r="FM434" s="92"/>
      <c r="FN434" s="92"/>
      <c r="FO434" s="92"/>
      <c r="FP434" s="92"/>
      <c r="FQ434" s="92"/>
      <c r="FR434" s="92"/>
      <c r="FS434" s="92"/>
      <c r="FT434" s="92"/>
      <c r="FU434" s="92"/>
      <c r="FV434" s="92"/>
      <c r="FW434" s="92"/>
      <c r="FX434" s="92"/>
      <c r="FY434" s="92"/>
      <c r="FZ434" s="92"/>
      <c r="GA434" s="92"/>
      <c r="GB434" s="92"/>
      <c r="GC434" s="92"/>
      <c r="GD434" s="92"/>
      <c r="GE434" s="92"/>
      <c r="GF434" s="92"/>
      <c r="GG434" s="92"/>
      <c r="GH434" s="92"/>
      <c r="GI434" s="92"/>
      <c r="GJ434" s="92"/>
      <c r="GK434" s="92"/>
      <c r="GL434" s="92"/>
    </row>
    <row r="435" spans="12:194">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c r="CM435" s="92"/>
      <c r="CN435" s="92"/>
      <c r="CO435" s="92"/>
      <c r="CP435" s="92"/>
      <c r="CQ435" s="92"/>
      <c r="CR435" s="92"/>
      <c r="CS435" s="92"/>
      <c r="CT435" s="92"/>
      <c r="CU435" s="92"/>
      <c r="CV435" s="92"/>
      <c r="CW435" s="92"/>
      <c r="CX435" s="92"/>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c r="FB435" s="92"/>
      <c r="FC435" s="92"/>
      <c r="FD435" s="92"/>
      <c r="FE435" s="92"/>
      <c r="FF435" s="92"/>
      <c r="FG435" s="92"/>
      <c r="FH435" s="92"/>
      <c r="FI435" s="92"/>
      <c r="FJ435" s="92"/>
      <c r="FK435" s="92"/>
      <c r="FL435" s="92"/>
      <c r="FM435" s="92"/>
      <c r="FN435" s="92"/>
      <c r="FO435" s="92"/>
      <c r="FP435" s="92"/>
      <c r="FQ435" s="92"/>
      <c r="FR435" s="92"/>
      <c r="FS435" s="92"/>
      <c r="FT435" s="92"/>
      <c r="FU435" s="92"/>
      <c r="FV435" s="92"/>
      <c r="FW435" s="92"/>
      <c r="FX435" s="92"/>
      <c r="FY435" s="92"/>
      <c r="FZ435" s="92"/>
      <c r="GA435" s="92"/>
      <c r="GB435" s="92"/>
      <c r="GC435" s="92"/>
      <c r="GD435" s="92"/>
      <c r="GE435" s="92"/>
      <c r="GF435" s="92"/>
      <c r="GG435" s="92"/>
      <c r="GH435" s="92"/>
      <c r="GI435" s="92"/>
      <c r="GJ435" s="92"/>
      <c r="GK435" s="92"/>
      <c r="GL435" s="92"/>
    </row>
    <row r="436" spans="12:194">
      <c r="L436" s="92"/>
      <c r="M436" s="92"/>
      <c r="N436" s="92"/>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c r="GH436" s="92"/>
      <c r="GI436" s="92"/>
      <c r="GJ436" s="92"/>
      <c r="GK436" s="92"/>
      <c r="GL436" s="92"/>
    </row>
    <row r="437" spans="12:194">
      <c r="L437" s="92"/>
      <c r="M437" s="92"/>
      <c r="N437" s="92"/>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c r="CM437" s="92"/>
      <c r="CN437" s="92"/>
      <c r="CO437" s="92"/>
      <c r="CP437" s="92"/>
      <c r="CQ437" s="92"/>
      <c r="CR437" s="92"/>
      <c r="CS437" s="92"/>
      <c r="CT437" s="92"/>
      <c r="CU437" s="92"/>
      <c r="CV437" s="92"/>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c r="FB437" s="92"/>
      <c r="FC437" s="92"/>
      <c r="FD437" s="92"/>
      <c r="FE437" s="92"/>
      <c r="FF437" s="92"/>
      <c r="FG437" s="92"/>
      <c r="FH437" s="92"/>
      <c r="FI437" s="92"/>
      <c r="FJ437" s="92"/>
      <c r="FK437" s="92"/>
      <c r="FL437" s="92"/>
      <c r="FM437" s="92"/>
      <c r="FN437" s="92"/>
      <c r="FO437" s="92"/>
      <c r="FP437" s="92"/>
      <c r="FQ437" s="92"/>
      <c r="FR437" s="92"/>
      <c r="FS437" s="92"/>
      <c r="FT437" s="92"/>
      <c r="FU437" s="92"/>
      <c r="FV437" s="92"/>
      <c r="FW437" s="92"/>
      <c r="FX437" s="92"/>
      <c r="FY437" s="92"/>
      <c r="FZ437" s="92"/>
      <c r="GA437" s="92"/>
      <c r="GB437" s="92"/>
      <c r="GC437" s="92"/>
      <c r="GD437" s="92"/>
      <c r="GE437" s="92"/>
      <c r="GF437" s="92"/>
      <c r="GG437" s="92"/>
      <c r="GH437" s="92"/>
      <c r="GI437" s="92"/>
      <c r="GJ437" s="92"/>
      <c r="GK437" s="92"/>
      <c r="GL437" s="92"/>
    </row>
    <row r="438" spans="12:194">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c r="GK438" s="92"/>
      <c r="GL438" s="92"/>
    </row>
    <row r="439" spans="12:194">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c r="GI439" s="92"/>
      <c r="GJ439" s="92"/>
      <c r="GK439" s="92"/>
      <c r="GL439" s="92"/>
    </row>
    <row r="440" spans="12:194">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c r="GI440" s="92"/>
      <c r="GJ440" s="92"/>
      <c r="GK440" s="92"/>
      <c r="GL440" s="92"/>
    </row>
    <row r="441" spans="12:194">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c r="GI441" s="92"/>
      <c r="GJ441" s="92"/>
      <c r="GK441" s="92"/>
      <c r="GL441" s="92"/>
    </row>
    <row r="442" spans="12:194">
      <c r="L442" s="92"/>
      <c r="M442" s="92"/>
      <c r="N442" s="92"/>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c r="GI442" s="92"/>
      <c r="GJ442" s="92"/>
      <c r="GK442" s="92"/>
      <c r="GL442" s="92"/>
    </row>
    <row r="443" spans="12:194">
      <c r="L443" s="92"/>
      <c r="M443" s="92"/>
      <c r="N443" s="92"/>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c r="GH443" s="92"/>
      <c r="GI443" s="92"/>
      <c r="GJ443" s="92"/>
      <c r="GK443" s="92"/>
      <c r="GL443" s="92"/>
    </row>
    <row r="444" spans="12:194">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row>
    <row r="445" spans="12:194">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c r="GH445" s="92"/>
      <c r="GI445" s="92"/>
      <c r="GJ445" s="92"/>
      <c r="GK445" s="92"/>
      <c r="GL445" s="92"/>
    </row>
    <row r="446" spans="12:194">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c r="GK446" s="92"/>
      <c r="GL446" s="92"/>
    </row>
    <row r="447" spans="12:194">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c r="GI447" s="92"/>
      <c r="GJ447" s="92"/>
      <c r="GK447" s="92"/>
      <c r="GL447" s="92"/>
    </row>
    <row r="448" spans="12:194">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c r="GH448" s="92"/>
      <c r="GI448" s="92"/>
      <c r="GJ448" s="92"/>
      <c r="GK448" s="92"/>
      <c r="GL448" s="92"/>
    </row>
    <row r="449" spans="12:194">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c r="GH449" s="92"/>
      <c r="GI449" s="92"/>
      <c r="GJ449" s="92"/>
      <c r="GK449" s="92"/>
      <c r="GL449" s="92"/>
    </row>
    <row r="450" spans="12:194">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c r="GI450" s="92"/>
      <c r="GJ450" s="92"/>
      <c r="GK450" s="92"/>
      <c r="GL450" s="92"/>
    </row>
    <row r="451" spans="12:194">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c r="GH451" s="92"/>
      <c r="GI451" s="92"/>
      <c r="GJ451" s="92"/>
      <c r="GK451" s="92"/>
      <c r="GL451" s="92"/>
    </row>
    <row r="452" spans="12:194">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c r="GH452" s="92"/>
      <c r="GI452" s="92"/>
      <c r="GJ452" s="92"/>
      <c r="GK452" s="92"/>
      <c r="GL452" s="92"/>
    </row>
    <row r="453" spans="12:194">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c r="GJ453" s="92"/>
      <c r="GK453" s="92"/>
      <c r="GL453" s="92"/>
    </row>
    <row r="454" spans="12:194">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c r="GH454" s="92"/>
      <c r="GI454" s="92"/>
      <c r="GJ454" s="92"/>
      <c r="GK454" s="92"/>
      <c r="GL454" s="92"/>
    </row>
    <row r="455" spans="12:194">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c r="GK455" s="92"/>
      <c r="GL455" s="92"/>
    </row>
    <row r="456" spans="12:194">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c r="GK456" s="92"/>
      <c r="GL456" s="92"/>
    </row>
    <row r="457" spans="12:194">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c r="GH457" s="92"/>
      <c r="GI457" s="92"/>
      <c r="GJ457" s="92"/>
      <c r="GK457" s="92"/>
      <c r="GL457" s="92"/>
    </row>
    <row r="458" spans="12:194">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c r="CM458" s="92"/>
      <c r="CN458" s="92"/>
      <c r="CO458" s="92"/>
      <c r="CP458" s="92"/>
      <c r="CQ458" s="92"/>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c r="FB458" s="92"/>
      <c r="FC458" s="92"/>
      <c r="FD458" s="92"/>
      <c r="FE458" s="92"/>
      <c r="FF458" s="92"/>
      <c r="FG458" s="92"/>
      <c r="FH458" s="92"/>
      <c r="FI458" s="92"/>
      <c r="FJ458" s="92"/>
      <c r="FK458" s="92"/>
      <c r="FL458" s="92"/>
      <c r="FM458" s="92"/>
      <c r="FN458" s="92"/>
      <c r="FO458" s="92"/>
      <c r="FP458" s="92"/>
      <c r="FQ458" s="92"/>
      <c r="FR458" s="92"/>
      <c r="FS458" s="92"/>
      <c r="FT458" s="92"/>
      <c r="FU458" s="92"/>
      <c r="FV458" s="92"/>
      <c r="FW458" s="92"/>
      <c r="FX458" s="92"/>
      <c r="FY458" s="92"/>
      <c r="FZ458" s="92"/>
      <c r="GA458" s="92"/>
      <c r="GB458" s="92"/>
      <c r="GC458" s="92"/>
      <c r="GD458" s="92"/>
      <c r="GE458" s="92"/>
      <c r="GF458" s="92"/>
      <c r="GG458" s="92"/>
      <c r="GH458" s="92"/>
      <c r="GI458" s="92"/>
      <c r="GJ458" s="92"/>
      <c r="GK458" s="92"/>
      <c r="GL458" s="92"/>
    </row>
    <row r="459" spans="12:194">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c r="CM459" s="92"/>
      <c r="CN459" s="92"/>
      <c r="CO459" s="92"/>
      <c r="CP459" s="92"/>
      <c r="CQ459" s="92"/>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c r="FB459" s="92"/>
      <c r="FC459" s="92"/>
      <c r="FD459" s="92"/>
      <c r="FE459" s="92"/>
      <c r="FF459" s="92"/>
      <c r="FG459" s="92"/>
      <c r="FH459" s="92"/>
      <c r="FI459" s="92"/>
      <c r="FJ459" s="92"/>
      <c r="FK459" s="92"/>
      <c r="FL459" s="92"/>
      <c r="FM459" s="92"/>
      <c r="FN459" s="92"/>
      <c r="FO459" s="92"/>
      <c r="FP459" s="92"/>
      <c r="FQ459" s="92"/>
      <c r="FR459" s="92"/>
      <c r="FS459" s="92"/>
      <c r="FT459" s="92"/>
      <c r="FU459" s="92"/>
      <c r="FV459" s="92"/>
      <c r="FW459" s="92"/>
      <c r="FX459" s="92"/>
      <c r="FY459" s="92"/>
      <c r="FZ459" s="92"/>
      <c r="GA459" s="92"/>
      <c r="GB459" s="92"/>
      <c r="GC459" s="92"/>
      <c r="GD459" s="92"/>
      <c r="GE459" s="92"/>
      <c r="GF459" s="92"/>
      <c r="GG459" s="92"/>
      <c r="GH459" s="92"/>
      <c r="GI459" s="92"/>
      <c r="GJ459" s="92"/>
      <c r="GK459" s="92"/>
      <c r="GL459" s="92"/>
    </row>
    <row r="460" spans="12:194">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92"/>
      <c r="FL460" s="92"/>
      <c r="FM460" s="92"/>
      <c r="FN460" s="92"/>
      <c r="FO460" s="92"/>
      <c r="FP460" s="92"/>
      <c r="FQ460" s="92"/>
      <c r="FR460" s="92"/>
      <c r="FS460" s="92"/>
      <c r="FT460" s="92"/>
      <c r="FU460" s="92"/>
      <c r="FV460" s="92"/>
      <c r="FW460" s="92"/>
      <c r="FX460" s="92"/>
      <c r="FY460" s="92"/>
      <c r="FZ460" s="92"/>
      <c r="GA460" s="92"/>
      <c r="GB460" s="92"/>
      <c r="GC460" s="92"/>
      <c r="GD460" s="92"/>
      <c r="GE460" s="92"/>
      <c r="GF460" s="92"/>
      <c r="GG460" s="92"/>
      <c r="GH460" s="92"/>
      <c r="GI460" s="92"/>
      <c r="GJ460" s="92"/>
      <c r="GK460" s="92"/>
      <c r="GL460" s="92"/>
    </row>
    <row r="461" spans="12:194">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row>
    <row r="462" spans="12:194">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c r="GK462" s="92"/>
      <c r="GL462" s="92"/>
    </row>
    <row r="463" spans="12:194">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c r="GK463" s="92"/>
      <c r="GL463" s="92"/>
    </row>
    <row r="464" spans="12:194">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c r="CM464" s="92"/>
      <c r="CN464" s="92"/>
      <c r="CO464" s="92"/>
      <c r="CP464" s="92"/>
      <c r="CQ464" s="92"/>
      <c r="CR464" s="92"/>
      <c r="CS464" s="92"/>
      <c r="CT464" s="92"/>
      <c r="CU464" s="92"/>
      <c r="CV464" s="92"/>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c r="FB464" s="92"/>
      <c r="FC464" s="92"/>
      <c r="FD464" s="92"/>
      <c r="FE464" s="92"/>
      <c r="FF464" s="92"/>
      <c r="FG464" s="92"/>
      <c r="FH464" s="92"/>
      <c r="FI464" s="92"/>
      <c r="FJ464" s="92"/>
      <c r="FK464" s="92"/>
      <c r="FL464" s="92"/>
      <c r="FM464" s="92"/>
      <c r="FN464" s="92"/>
      <c r="FO464" s="92"/>
      <c r="FP464" s="92"/>
      <c r="FQ464" s="92"/>
      <c r="FR464" s="92"/>
      <c r="FS464" s="92"/>
      <c r="FT464" s="92"/>
      <c r="FU464" s="92"/>
      <c r="FV464" s="92"/>
      <c r="FW464" s="92"/>
      <c r="FX464" s="92"/>
      <c r="FY464" s="92"/>
      <c r="FZ464" s="92"/>
      <c r="GA464" s="92"/>
      <c r="GB464" s="92"/>
      <c r="GC464" s="92"/>
      <c r="GD464" s="92"/>
      <c r="GE464" s="92"/>
      <c r="GF464" s="92"/>
      <c r="GG464" s="92"/>
      <c r="GH464" s="92"/>
      <c r="GI464" s="92"/>
      <c r="GJ464" s="92"/>
      <c r="GK464" s="92"/>
      <c r="GL464" s="92"/>
    </row>
    <row r="465" spans="12:194">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c r="GK465" s="92"/>
      <c r="GL465" s="92"/>
    </row>
    <row r="466" spans="12:194">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c r="FY466" s="92"/>
      <c r="FZ466" s="92"/>
      <c r="GA466" s="92"/>
      <c r="GB466" s="92"/>
      <c r="GC466" s="92"/>
      <c r="GD466" s="92"/>
      <c r="GE466" s="92"/>
      <c r="GF466" s="92"/>
      <c r="GG466" s="92"/>
      <c r="GH466" s="92"/>
      <c r="GI466" s="92"/>
      <c r="GJ466" s="92"/>
      <c r="GK466" s="92"/>
      <c r="GL466" s="92"/>
    </row>
    <row r="467" spans="12:194">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c r="GK467" s="92"/>
      <c r="GL467" s="92"/>
    </row>
    <row r="468" spans="12:194">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c r="CM468" s="92"/>
      <c r="CN468" s="92"/>
      <c r="CO468" s="92"/>
      <c r="CP468" s="92"/>
      <c r="CQ468" s="92"/>
      <c r="CR468" s="92"/>
      <c r="CS468" s="92"/>
      <c r="CT468" s="92"/>
      <c r="CU468" s="92"/>
      <c r="CV468" s="92"/>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c r="FB468" s="92"/>
      <c r="FC468" s="92"/>
      <c r="FD468" s="92"/>
      <c r="FE468" s="92"/>
      <c r="FF468" s="92"/>
      <c r="FG468" s="92"/>
      <c r="FH468" s="92"/>
      <c r="FI468" s="92"/>
      <c r="FJ468" s="92"/>
      <c r="FK468" s="92"/>
      <c r="FL468" s="92"/>
      <c r="FM468" s="92"/>
      <c r="FN468" s="92"/>
      <c r="FO468" s="92"/>
      <c r="FP468" s="92"/>
      <c r="FQ468" s="92"/>
      <c r="FR468" s="92"/>
      <c r="FS468" s="92"/>
      <c r="FT468" s="92"/>
      <c r="FU468" s="92"/>
      <c r="FV468" s="92"/>
      <c r="FW468" s="92"/>
      <c r="FX468" s="92"/>
      <c r="FY468" s="92"/>
      <c r="FZ468" s="92"/>
      <c r="GA468" s="92"/>
      <c r="GB468" s="92"/>
      <c r="GC468" s="92"/>
      <c r="GD468" s="92"/>
      <c r="GE468" s="92"/>
      <c r="GF468" s="92"/>
      <c r="GG468" s="92"/>
      <c r="GH468" s="92"/>
      <c r="GI468" s="92"/>
      <c r="GJ468" s="92"/>
      <c r="GK468" s="92"/>
      <c r="GL468" s="92"/>
    </row>
    <row r="469" spans="12:194">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row>
    <row r="470" spans="12:194">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c r="GK470" s="92"/>
      <c r="GL470" s="92"/>
    </row>
    <row r="471" spans="12:194">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c r="CM471" s="92"/>
      <c r="CN471" s="92"/>
      <c r="CO471" s="92"/>
      <c r="CP471" s="92"/>
      <c r="CQ471" s="92"/>
      <c r="CR471" s="92"/>
      <c r="CS471" s="92"/>
      <c r="CT471" s="92"/>
      <c r="CU471" s="92"/>
      <c r="CV471" s="92"/>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c r="FB471" s="92"/>
      <c r="FC471" s="92"/>
      <c r="FD471" s="92"/>
      <c r="FE471" s="92"/>
      <c r="FF471" s="92"/>
      <c r="FG471" s="92"/>
      <c r="FH471" s="92"/>
      <c r="FI471" s="92"/>
      <c r="FJ471" s="92"/>
      <c r="FK471" s="92"/>
      <c r="FL471" s="92"/>
      <c r="FM471" s="92"/>
      <c r="FN471" s="92"/>
      <c r="FO471" s="92"/>
      <c r="FP471" s="92"/>
      <c r="FQ471" s="92"/>
      <c r="FR471" s="92"/>
      <c r="FS471" s="92"/>
      <c r="FT471" s="92"/>
      <c r="FU471" s="92"/>
      <c r="FV471" s="92"/>
      <c r="FW471" s="92"/>
      <c r="FX471" s="92"/>
      <c r="FY471" s="92"/>
      <c r="FZ471" s="92"/>
      <c r="GA471" s="92"/>
      <c r="GB471" s="92"/>
      <c r="GC471" s="92"/>
      <c r="GD471" s="92"/>
      <c r="GE471" s="92"/>
      <c r="GF471" s="92"/>
      <c r="GG471" s="92"/>
      <c r="GH471" s="92"/>
      <c r="GI471" s="92"/>
      <c r="GJ471" s="92"/>
      <c r="GK471" s="92"/>
      <c r="GL471" s="92"/>
    </row>
    <row r="472" spans="12:194">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2"/>
      <c r="FL472" s="92"/>
      <c r="FM472" s="92"/>
      <c r="FN472" s="92"/>
      <c r="FO472" s="92"/>
      <c r="FP472" s="92"/>
      <c r="FQ472" s="92"/>
      <c r="FR472" s="92"/>
      <c r="FS472" s="92"/>
      <c r="FT472" s="92"/>
      <c r="FU472" s="92"/>
      <c r="FV472" s="92"/>
      <c r="FW472" s="92"/>
      <c r="FX472" s="92"/>
      <c r="FY472" s="92"/>
      <c r="FZ472" s="92"/>
      <c r="GA472" s="92"/>
      <c r="GB472" s="92"/>
      <c r="GC472" s="92"/>
      <c r="GD472" s="92"/>
      <c r="GE472" s="92"/>
      <c r="GF472" s="92"/>
      <c r="GG472" s="92"/>
      <c r="GH472" s="92"/>
      <c r="GI472" s="92"/>
      <c r="GJ472" s="92"/>
      <c r="GK472" s="92"/>
      <c r="GL472" s="92"/>
    </row>
    <row r="473" spans="12:194">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c r="GK473" s="92"/>
      <c r="GL473" s="92"/>
    </row>
    <row r="474" spans="12:194">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2"/>
      <c r="FL474" s="92"/>
      <c r="FM474" s="92"/>
      <c r="FN474" s="92"/>
      <c r="FO474" s="92"/>
      <c r="FP474" s="92"/>
      <c r="FQ474" s="92"/>
      <c r="FR474" s="92"/>
      <c r="FS474" s="92"/>
      <c r="FT474" s="92"/>
      <c r="FU474" s="92"/>
      <c r="FV474" s="92"/>
      <c r="FW474" s="92"/>
      <c r="FX474" s="92"/>
      <c r="FY474" s="92"/>
      <c r="FZ474" s="92"/>
      <c r="GA474" s="92"/>
      <c r="GB474" s="92"/>
      <c r="GC474" s="92"/>
      <c r="GD474" s="92"/>
      <c r="GE474" s="92"/>
      <c r="GF474" s="92"/>
      <c r="GG474" s="92"/>
      <c r="GH474" s="92"/>
      <c r="GI474" s="92"/>
      <c r="GJ474" s="92"/>
      <c r="GK474" s="92"/>
      <c r="GL474" s="92"/>
    </row>
    <row r="475" spans="12:194">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c r="GI475" s="92"/>
      <c r="GJ475" s="92"/>
      <c r="GK475" s="92"/>
      <c r="GL475" s="92"/>
    </row>
    <row r="476" spans="12:194">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c r="GI476" s="92"/>
      <c r="GJ476" s="92"/>
      <c r="GK476" s="92"/>
      <c r="GL476" s="92"/>
    </row>
    <row r="477" spans="12:194">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c r="GK477" s="92"/>
      <c r="GL477" s="92"/>
    </row>
    <row r="478" spans="12:194">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c r="GK478" s="92"/>
      <c r="GL478" s="92"/>
    </row>
    <row r="479" spans="12:194">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c r="GI479" s="92"/>
      <c r="GJ479" s="92"/>
      <c r="GK479" s="92"/>
      <c r="GL479" s="92"/>
    </row>
    <row r="480" spans="12:194">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c r="GI480" s="92"/>
      <c r="GJ480" s="92"/>
      <c r="GK480" s="92"/>
      <c r="GL480" s="92"/>
    </row>
    <row r="481" spans="12:194">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c r="GI481" s="92"/>
      <c r="GJ481" s="92"/>
      <c r="GK481" s="92"/>
      <c r="GL481" s="92"/>
    </row>
    <row r="482" spans="12:194">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2"/>
      <c r="FL482" s="92"/>
      <c r="FM482" s="92"/>
      <c r="FN482" s="92"/>
      <c r="FO482" s="92"/>
      <c r="FP482" s="92"/>
      <c r="FQ482" s="92"/>
      <c r="FR482" s="92"/>
      <c r="FS482" s="92"/>
      <c r="FT482" s="92"/>
      <c r="FU482" s="92"/>
      <c r="FV482" s="92"/>
      <c r="FW482" s="92"/>
      <c r="FX482" s="92"/>
      <c r="FY482" s="92"/>
      <c r="FZ482" s="92"/>
      <c r="GA482" s="92"/>
      <c r="GB482" s="92"/>
      <c r="GC482" s="92"/>
      <c r="GD482" s="92"/>
      <c r="GE482" s="92"/>
      <c r="GF482" s="92"/>
      <c r="GG482" s="92"/>
      <c r="GH482" s="92"/>
      <c r="GI482" s="92"/>
      <c r="GJ482" s="92"/>
      <c r="GK482" s="92"/>
      <c r="GL482" s="92"/>
    </row>
    <row r="483" spans="12:194">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2"/>
      <c r="FL483" s="92"/>
      <c r="FM483" s="92"/>
      <c r="FN483" s="92"/>
      <c r="FO483" s="92"/>
      <c r="FP483" s="92"/>
      <c r="FQ483" s="92"/>
      <c r="FR483" s="92"/>
      <c r="FS483" s="92"/>
      <c r="FT483" s="92"/>
      <c r="FU483" s="92"/>
      <c r="FV483" s="92"/>
      <c r="FW483" s="92"/>
      <c r="FX483" s="92"/>
      <c r="FY483" s="92"/>
      <c r="FZ483" s="92"/>
      <c r="GA483" s="92"/>
      <c r="GB483" s="92"/>
      <c r="GC483" s="92"/>
      <c r="GD483" s="92"/>
      <c r="GE483" s="92"/>
      <c r="GF483" s="92"/>
      <c r="GG483" s="92"/>
      <c r="GH483" s="92"/>
      <c r="GI483" s="92"/>
      <c r="GJ483" s="92"/>
      <c r="GK483" s="92"/>
      <c r="GL483" s="92"/>
    </row>
    <row r="484" spans="12:194">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c r="CM484" s="92"/>
      <c r="CN484" s="92"/>
      <c r="CO484" s="92"/>
      <c r="CP484" s="92"/>
      <c r="CQ484" s="92"/>
      <c r="CR484" s="92"/>
      <c r="CS484" s="92"/>
      <c r="CT484" s="92"/>
      <c r="CU484" s="92"/>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c r="FB484" s="92"/>
      <c r="FC484" s="92"/>
      <c r="FD484" s="92"/>
      <c r="FE484" s="92"/>
      <c r="FF484" s="92"/>
      <c r="FG484" s="92"/>
      <c r="FH484" s="92"/>
      <c r="FI484" s="92"/>
      <c r="FJ484" s="92"/>
      <c r="FK484" s="92"/>
      <c r="FL484" s="92"/>
      <c r="FM484" s="92"/>
      <c r="FN484" s="92"/>
      <c r="FO484" s="92"/>
      <c r="FP484" s="92"/>
      <c r="FQ484" s="92"/>
      <c r="FR484" s="92"/>
      <c r="FS484" s="92"/>
      <c r="FT484" s="92"/>
      <c r="FU484" s="92"/>
      <c r="FV484" s="92"/>
      <c r="FW484" s="92"/>
      <c r="FX484" s="92"/>
      <c r="FY484" s="92"/>
      <c r="FZ484" s="92"/>
      <c r="GA484" s="92"/>
      <c r="GB484" s="92"/>
      <c r="GC484" s="92"/>
      <c r="GD484" s="92"/>
      <c r="GE484" s="92"/>
      <c r="GF484" s="92"/>
      <c r="GG484" s="92"/>
      <c r="GH484" s="92"/>
      <c r="GI484" s="92"/>
      <c r="GJ484" s="92"/>
      <c r="GK484" s="92"/>
      <c r="GL484" s="92"/>
    </row>
    <row r="485" spans="12:194">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row>
    <row r="486" spans="12:194">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row>
    <row r="487" spans="12:194">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row>
    <row r="488" spans="12:194">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row>
    <row r="489" spans="12:194">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row>
    <row r="490" spans="12:194">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row>
    <row r="491" spans="12:194">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row>
    <row r="492" spans="12:194">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c r="GH492" s="92"/>
      <c r="GI492" s="92"/>
      <c r="GJ492" s="92"/>
      <c r="GK492" s="92"/>
      <c r="GL492" s="92"/>
    </row>
    <row r="493" spans="12:194">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c r="FY493" s="92"/>
      <c r="FZ493" s="92"/>
      <c r="GA493" s="92"/>
      <c r="GB493" s="92"/>
      <c r="GC493" s="92"/>
      <c r="GD493" s="92"/>
      <c r="GE493" s="92"/>
      <c r="GF493" s="92"/>
      <c r="GG493" s="92"/>
      <c r="GH493" s="92"/>
      <c r="GI493" s="92"/>
      <c r="GJ493" s="92"/>
      <c r="GK493" s="92"/>
      <c r="GL493" s="92"/>
    </row>
    <row r="494" spans="12:194">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c r="GI494" s="92"/>
      <c r="GJ494" s="92"/>
      <c r="GK494" s="92"/>
      <c r="GL494" s="92"/>
    </row>
    <row r="495" spans="12:194">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c r="GH495" s="92"/>
      <c r="GI495" s="92"/>
      <c r="GJ495" s="92"/>
      <c r="GK495" s="92"/>
      <c r="GL495" s="92"/>
    </row>
    <row r="496" spans="12:194">
      <c r="L496" s="92"/>
      <c r="M496" s="92"/>
      <c r="N496" s="92"/>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c r="GH496" s="92"/>
      <c r="GI496" s="92"/>
      <c r="GJ496" s="92"/>
      <c r="GK496" s="92"/>
      <c r="GL496" s="92"/>
    </row>
    <row r="497" spans="12:194">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c r="GK497" s="92"/>
      <c r="GL497" s="92"/>
    </row>
    <row r="498" spans="12:194">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92"/>
      <c r="FL498" s="92"/>
      <c r="FM498" s="92"/>
      <c r="FN498" s="92"/>
      <c r="FO498" s="92"/>
      <c r="FP498" s="92"/>
      <c r="FQ498" s="92"/>
      <c r="FR498" s="92"/>
      <c r="FS498" s="92"/>
      <c r="FT498" s="92"/>
      <c r="FU498" s="92"/>
      <c r="FV498" s="92"/>
      <c r="FW498" s="92"/>
      <c r="FX498" s="92"/>
      <c r="FY498" s="92"/>
      <c r="FZ498" s="92"/>
      <c r="GA498" s="92"/>
      <c r="GB498" s="92"/>
      <c r="GC498" s="92"/>
      <c r="GD498" s="92"/>
      <c r="GE498" s="92"/>
      <c r="GF498" s="92"/>
      <c r="GG498" s="92"/>
      <c r="GH498" s="92"/>
      <c r="GI498" s="92"/>
      <c r="GJ498" s="92"/>
      <c r="GK498" s="92"/>
      <c r="GL498" s="92"/>
    </row>
    <row r="499" spans="12:194">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c r="CM499" s="92"/>
      <c r="CN499" s="92"/>
      <c r="CO499" s="92"/>
      <c r="CP499" s="92"/>
      <c r="CQ499" s="92"/>
      <c r="CR499" s="92"/>
      <c r="CS499" s="92"/>
      <c r="CT499" s="92"/>
      <c r="CU499" s="92"/>
      <c r="CV499" s="92"/>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c r="FB499" s="92"/>
      <c r="FC499" s="92"/>
      <c r="FD499" s="92"/>
      <c r="FE499" s="92"/>
      <c r="FF499" s="92"/>
      <c r="FG499" s="92"/>
      <c r="FH499" s="92"/>
      <c r="FI499" s="92"/>
      <c r="FJ499" s="92"/>
      <c r="FK499" s="92"/>
      <c r="FL499" s="92"/>
      <c r="FM499" s="92"/>
      <c r="FN499" s="92"/>
      <c r="FO499" s="92"/>
      <c r="FP499" s="92"/>
      <c r="FQ499" s="92"/>
      <c r="FR499" s="92"/>
      <c r="FS499" s="92"/>
      <c r="FT499" s="92"/>
      <c r="FU499" s="92"/>
      <c r="FV499" s="92"/>
      <c r="FW499" s="92"/>
      <c r="FX499" s="92"/>
      <c r="FY499" s="92"/>
      <c r="FZ499" s="92"/>
      <c r="GA499" s="92"/>
      <c r="GB499" s="92"/>
      <c r="GC499" s="92"/>
      <c r="GD499" s="92"/>
      <c r="GE499" s="92"/>
      <c r="GF499" s="92"/>
      <c r="GG499" s="92"/>
      <c r="GH499" s="92"/>
      <c r="GI499" s="92"/>
      <c r="GJ499" s="92"/>
      <c r="GK499" s="92"/>
      <c r="GL499" s="92"/>
    </row>
    <row r="500" spans="12:194">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c r="CM500" s="92"/>
      <c r="CN500" s="92"/>
      <c r="CO500" s="92"/>
      <c r="CP500" s="92"/>
      <c r="CQ500" s="92"/>
      <c r="CR500" s="92"/>
      <c r="CS500" s="92"/>
      <c r="CT500" s="92"/>
      <c r="CU500" s="92"/>
      <c r="CV500" s="92"/>
      <c r="CW500" s="92"/>
      <c r="CX500" s="92"/>
      <c r="CY500" s="92"/>
      <c r="CZ500" s="92"/>
      <c r="DA500" s="92"/>
      <c r="DB500" s="92"/>
      <c r="DC500" s="92"/>
      <c r="DD500" s="92"/>
      <c r="DE500" s="92"/>
      <c r="DF500" s="92"/>
      <c r="DG500" s="92"/>
      <c r="DH500" s="92"/>
      <c r="DI500" s="92"/>
      <c r="DJ500" s="92"/>
      <c r="DK500" s="92"/>
      <c r="DL500" s="92"/>
      <c r="DM500" s="92"/>
      <c r="DN500" s="92"/>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c r="FB500" s="92"/>
      <c r="FC500" s="92"/>
      <c r="FD500" s="92"/>
      <c r="FE500" s="92"/>
      <c r="FF500" s="92"/>
      <c r="FG500" s="92"/>
      <c r="FH500" s="92"/>
      <c r="FI500" s="92"/>
      <c r="FJ500" s="92"/>
      <c r="FK500" s="92"/>
      <c r="FL500" s="92"/>
      <c r="FM500" s="92"/>
      <c r="FN500" s="92"/>
      <c r="FO500" s="92"/>
      <c r="FP500" s="92"/>
      <c r="FQ500" s="92"/>
      <c r="FR500" s="92"/>
      <c r="FS500" s="92"/>
      <c r="FT500" s="92"/>
      <c r="FU500" s="92"/>
      <c r="FV500" s="92"/>
      <c r="FW500" s="92"/>
      <c r="FX500" s="92"/>
      <c r="FY500" s="92"/>
      <c r="FZ500" s="92"/>
      <c r="GA500" s="92"/>
      <c r="GB500" s="92"/>
      <c r="GC500" s="92"/>
      <c r="GD500" s="92"/>
      <c r="GE500" s="92"/>
      <c r="GF500" s="92"/>
      <c r="GG500" s="92"/>
      <c r="GH500" s="92"/>
      <c r="GI500" s="92"/>
      <c r="GJ500" s="92"/>
      <c r="GK500" s="92"/>
      <c r="GL500" s="92"/>
    </row>
    <row r="501" spans="12:194">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c r="FB501" s="92"/>
      <c r="FC501" s="92"/>
      <c r="FD501" s="92"/>
      <c r="FE501" s="92"/>
      <c r="FF501" s="92"/>
      <c r="FG501" s="92"/>
      <c r="FH501" s="92"/>
      <c r="FI501" s="92"/>
      <c r="FJ501" s="92"/>
      <c r="FK501" s="92"/>
      <c r="FL501" s="92"/>
      <c r="FM501" s="92"/>
      <c r="FN501" s="92"/>
      <c r="FO501" s="92"/>
      <c r="FP501" s="92"/>
      <c r="FQ501" s="92"/>
      <c r="FR501" s="92"/>
      <c r="FS501" s="92"/>
      <c r="FT501" s="92"/>
      <c r="FU501" s="92"/>
      <c r="FV501" s="92"/>
      <c r="FW501" s="92"/>
      <c r="FX501" s="92"/>
      <c r="FY501" s="92"/>
      <c r="FZ501" s="92"/>
      <c r="GA501" s="92"/>
      <c r="GB501" s="92"/>
      <c r="GC501" s="92"/>
      <c r="GD501" s="92"/>
      <c r="GE501" s="92"/>
      <c r="GF501" s="92"/>
      <c r="GG501" s="92"/>
      <c r="GH501" s="92"/>
      <c r="GI501" s="92"/>
      <c r="GJ501" s="92"/>
      <c r="GK501" s="92"/>
      <c r="GL501" s="92"/>
    </row>
    <row r="502" spans="12:194">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c r="CM502" s="92"/>
      <c r="CN502" s="92"/>
      <c r="CO502" s="92"/>
      <c r="CP502" s="92"/>
      <c r="CQ502" s="92"/>
      <c r="CR502" s="92"/>
      <c r="CS502" s="92"/>
      <c r="CT502" s="92"/>
      <c r="CU502" s="92"/>
      <c r="CV502" s="92"/>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c r="FB502" s="92"/>
      <c r="FC502" s="92"/>
      <c r="FD502" s="92"/>
      <c r="FE502" s="92"/>
      <c r="FF502" s="92"/>
      <c r="FG502" s="92"/>
      <c r="FH502" s="92"/>
      <c r="FI502" s="92"/>
      <c r="FJ502" s="92"/>
      <c r="FK502" s="92"/>
      <c r="FL502" s="92"/>
      <c r="FM502" s="92"/>
      <c r="FN502" s="92"/>
      <c r="FO502" s="92"/>
      <c r="FP502" s="92"/>
      <c r="FQ502" s="92"/>
      <c r="FR502" s="92"/>
      <c r="FS502" s="92"/>
      <c r="FT502" s="92"/>
      <c r="FU502" s="92"/>
      <c r="FV502" s="92"/>
      <c r="FW502" s="92"/>
      <c r="FX502" s="92"/>
      <c r="FY502" s="92"/>
      <c r="FZ502" s="92"/>
      <c r="GA502" s="92"/>
      <c r="GB502" s="92"/>
      <c r="GC502" s="92"/>
      <c r="GD502" s="92"/>
      <c r="GE502" s="92"/>
      <c r="GF502" s="92"/>
      <c r="GG502" s="92"/>
      <c r="GH502" s="92"/>
      <c r="GI502" s="92"/>
      <c r="GJ502" s="92"/>
      <c r="GK502" s="92"/>
      <c r="GL502" s="92"/>
    </row>
    <row r="503" spans="12:194">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c r="CM503" s="92"/>
      <c r="CN503" s="92"/>
      <c r="CO503" s="92"/>
      <c r="CP503" s="92"/>
      <c r="CQ503" s="92"/>
      <c r="CR503" s="92"/>
      <c r="CS503" s="92"/>
      <c r="CT503" s="92"/>
      <c r="CU503" s="92"/>
      <c r="CV503" s="92"/>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c r="FB503" s="92"/>
      <c r="FC503" s="92"/>
      <c r="FD503" s="92"/>
      <c r="FE503" s="92"/>
      <c r="FF503" s="92"/>
      <c r="FG503" s="92"/>
      <c r="FH503" s="92"/>
      <c r="FI503" s="92"/>
      <c r="FJ503" s="92"/>
      <c r="FK503" s="92"/>
      <c r="FL503" s="92"/>
      <c r="FM503" s="92"/>
      <c r="FN503" s="92"/>
      <c r="FO503" s="92"/>
      <c r="FP503" s="92"/>
      <c r="FQ503" s="92"/>
      <c r="FR503" s="92"/>
      <c r="FS503" s="92"/>
      <c r="FT503" s="92"/>
      <c r="FU503" s="92"/>
      <c r="FV503" s="92"/>
      <c r="FW503" s="92"/>
      <c r="FX503" s="92"/>
      <c r="FY503" s="92"/>
      <c r="FZ503" s="92"/>
      <c r="GA503" s="92"/>
      <c r="GB503" s="92"/>
      <c r="GC503" s="92"/>
      <c r="GD503" s="92"/>
      <c r="GE503" s="92"/>
      <c r="GF503" s="92"/>
      <c r="GG503" s="92"/>
      <c r="GH503" s="92"/>
      <c r="GI503" s="92"/>
      <c r="GJ503" s="92"/>
      <c r="GK503" s="92"/>
      <c r="GL503" s="92"/>
    </row>
    <row r="504" spans="12:194">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2"/>
      <c r="FL504" s="92"/>
      <c r="FM504" s="92"/>
      <c r="FN504" s="92"/>
      <c r="FO504" s="92"/>
      <c r="FP504" s="92"/>
      <c r="FQ504" s="92"/>
      <c r="FR504" s="92"/>
      <c r="FS504" s="92"/>
      <c r="FT504" s="92"/>
      <c r="FU504" s="92"/>
      <c r="FV504" s="92"/>
      <c r="FW504" s="92"/>
      <c r="FX504" s="92"/>
      <c r="FY504" s="92"/>
      <c r="FZ504" s="92"/>
      <c r="GA504" s="92"/>
      <c r="GB504" s="92"/>
      <c r="GC504" s="92"/>
      <c r="GD504" s="92"/>
      <c r="GE504" s="92"/>
      <c r="GF504" s="92"/>
      <c r="GG504" s="92"/>
      <c r="GH504" s="92"/>
      <c r="GI504" s="92"/>
      <c r="GJ504" s="92"/>
      <c r="GK504" s="92"/>
      <c r="GL504" s="92"/>
    </row>
    <row r="505" spans="12:194">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c r="CM505" s="92"/>
      <c r="CN505" s="92"/>
      <c r="CO505" s="92"/>
      <c r="CP505" s="92"/>
      <c r="CQ505" s="92"/>
      <c r="CR505" s="92"/>
      <c r="CS505" s="92"/>
      <c r="CT505" s="92"/>
      <c r="CU505" s="92"/>
      <c r="CV505" s="92"/>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c r="FB505" s="92"/>
      <c r="FC505" s="92"/>
      <c r="FD505" s="92"/>
      <c r="FE505" s="92"/>
      <c r="FF505" s="92"/>
      <c r="FG505" s="92"/>
      <c r="FH505" s="92"/>
      <c r="FI505" s="92"/>
      <c r="FJ505" s="92"/>
      <c r="FK505" s="92"/>
      <c r="FL505" s="92"/>
      <c r="FM505" s="92"/>
      <c r="FN505" s="92"/>
      <c r="FO505" s="92"/>
      <c r="FP505" s="92"/>
      <c r="FQ505" s="92"/>
      <c r="FR505" s="92"/>
      <c r="FS505" s="92"/>
      <c r="FT505" s="92"/>
      <c r="FU505" s="92"/>
      <c r="FV505" s="92"/>
      <c r="FW505" s="92"/>
      <c r="FX505" s="92"/>
      <c r="FY505" s="92"/>
      <c r="FZ505" s="92"/>
      <c r="GA505" s="92"/>
      <c r="GB505" s="92"/>
      <c r="GC505" s="92"/>
      <c r="GD505" s="92"/>
      <c r="GE505" s="92"/>
      <c r="GF505" s="92"/>
      <c r="GG505" s="92"/>
      <c r="GH505" s="92"/>
      <c r="GI505" s="92"/>
      <c r="GJ505" s="92"/>
      <c r="GK505" s="92"/>
      <c r="GL505" s="92"/>
    </row>
    <row r="506" spans="12:194">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2"/>
      <c r="FL506" s="92"/>
      <c r="FM506" s="92"/>
      <c r="FN506" s="92"/>
      <c r="FO506" s="92"/>
      <c r="FP506" s="92"/>
      <c r="FQ506" s="92"/>
      <c r="FR506" s="92"/>
      <c r="FS506" s="92"/>
      <c r="FT506" s="92"/>
      <c r="FU506" s="92"/>
      <c r="FV506" s="92"/>
      <c r="FW506" s="92"/>
      <c r="FX506" s="92"/>
      <c r="FY506" s="92"/>
      <c r="FZ506" s="92"/>
      <c r="GA506" s="92"/>
      <c r="GB506" s="92"/>
      <c r="GC506" s="92"/>
      <c r="GD506" s="92"/>
      <c r="GE506" s="92"/>
      <c r="GF506" s="92"/>
      <c r="GG506" s="92"/>
      <c r="GH506" s="92"/>
      <c r="GI506" s="92"/>
      <c r="GJ506" s="92"/>
      <c r="GK506" s="92"/>
      <c r="GL506" s="92"/>
    </row>
    <row r="507" spans="12:194">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2"/>
      <c r="FL507" s="92"/>
      <c r="FM507" s="92"/>
      <c r="FN507" s="92"/>
      <c r="FO507" s="92"/>
      <c r="FP507" s="92"/>
      <c r="FQ507" s="92"/>
      <c r="FR507" s="92"/>
      <c r="FS507" s="92"/>
      <c r="FT507" s="92"/>
      <c r="FU507" s="92"/>
      <c r="FV507" s="92"/>
      <c r="FW507" s="92"/>
      <c r="FX507" s="92"/>
      <c r="FY507" s="92"/>
      <c r="FZ507" s="92"/>
      <c r="GA507" s="92"/>
      <c r="GB507" s="92"/>
      <c r="GC507" s="92"/>
      <c r="GD507" s="92"/>
      <c r="GE507" s="92"/>
      <c r="GF507" s="92"/>
      <c r="GG507" s="92"/>
      <c r="GH507" s="92"/>
      <c r="GI507" s="92"/>
      <c r="GJ507" s="92"/>
      <c r="GK507" s="92"/>
      <c r="GL507" s="92"/>
    </row>
    <row r="508" spans="12:194">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2"/>
      <c r="FL508" s="92"/>
      <c r="FM508" s="92"/>
      <c r="FN508" s="92"/>
      <c r="FO508" s="92"/>
      <c r="FP508" s="92"/>
      <c r="FQ508" s="92"/>
      <c r="FR508" s="92"/>
      <c r="FS508" s="92"/>
      <c r="FT508" s="92"/>
      <c r="FU508" s="92"/>
      <c r="FV508" s="92"/>
      <c r="FW508" s="92"/>
      <c r="FX508" s="92"/>
      <c r="FY508" s="92"/>
      <c r="FZ508" s="92"/>
      <c r="GA508" s="92"/>
      <c r="GB508" s="92"/>
      <c r="GC508" s="92"/>
      <c r="GD508" s="92"/>
      <c r="GE508" s="92"/>
      <c r="GF508" s="92"/>
      <c r="GG508" s="92"/>
      <c r="GH508" s="92"/>
      <c r="GI508" s="92"/>
      <c r="GJ508" s="92"/>
      <c r="GK508" s="92"/>
      <c r="GL508" s="92"/>
    </row>
    <row r="509" spans="12:194">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c r="CM509" s="92"/>
      <c r="CN509" s="92"/>
      <c r="CO509" s="92"/>
      <c r="CP509" s="92"/>
      <c r="CQ509" s="92"/>
      <c r="CR509" s="92"/>
      <c r="CS509" s="92"/>
      <c r="CT509" s="92"/>
      <c r="CU509" s="92"/>
      <c r="CV509" s="92"/>
      <c r="CW509" s="92"/>
      <c r="CX509" s="92"/>
      <c r="CY509" s="92"/>
      <c r="CZ509" s="92"/>
      <c r="DA509" s="92"/>
      <c r="DB509" s="92"/>
      <c r="DC509" s="92"/>
      <c r="DD509" s="92"/>
      <c r="DE509" s="92"/>
      <c r="DF509" s="92"/>
      <c r="DG509" s="92"/>
      <c r="DH509" s="92"/>
      <c r="DI509" s="92"/>
      <c r="DJ509" s="92"/>
      <c r="DK509" s="92"/>
      <c r="DL509" s="92"/>
      <c r="DM509" s="92"/>
      <c r="DN509" s="92"/>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c r="FB509" s="92"/>
      <c r="FC509" s="92"/>
      <c r="FD509" s="92"/>
      <c r="FE509" s="92"/>
      <c r="FF509" s="92"/>
      <c r="FG509" s="92"/>
      <c r="FH509" s="92"/>
      <c r="FI509" s="92"/>
      <c r="FJ509" s="92"/>
      <c r="FK509" s="92"/>
      <c r="FL509" s="92"/>
      <c r="FM509" s="92"/>
      <c r="FN509" s="92"/>
      <c r="FO509" s="92"/>
      <c r="FP509" s="92"/>
      <c r="FQ509" s="92"/>
      <c r="FR509" s="92"/>
      <c r="FS509" s="92"/>
      <c r="FT509" s="92"/>
      <c r="FU509" s="92"/>
      <c r="FV509" s="92"/>
      <c r="FW509" s="92"/>
      <c r="FX509" s="92"/>
      <c r="FY509" s="92"/>
      <c r="FZ509" s="92"/>
      <c r="GA509" s="92"/>
      <c r="GB509" s="92"/>
      <c r="GC509" s="92"/>
      <c r="GD509" s="92"/>
      <c r="GE509" s="92"/>
      <c r="GF509" s="92"/>
      <c r="GG509" s="92"/>
      <c r="GH509" s="92"/>
      <c r="GI509" s="92"/>
      <c r="GJ509" s="92"/>
      <c r="GK509" s="92"/>
      <c r="GL509" s="92"/>
    </row>
    <row r="510" spans="12:194">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c r="CM510" s="92"/>
      <c r="CN510" s="92"/>
      <c r="CO510" s="92"/>
      <c r="CP510" s="92"/>
      <c r="CQ510" s="92"/>
      <c r="CR510" s="92"/>
      <c r="CS510" s="92"/>
      <c r="CT510" s="92"/>
      <c r="CU510" s="92"/>
      <c r="CV510" s="92"/>
      <c r="CW510" s="92"/>
      <c r="CX510" s="92"/>
      <c r="CY510" s="92"/>
      <c r="CZ510" s="92"/>
      <c r="DA510" s="92"/>
      <c r="DB510" s="92"/>
      <c r="DC510" s="92"/>
      <c r="DD510" s="92"/>
      <c r="DE510" s="92"/>
      <c r="DF510" s="92"/>
      <c r="DG510" s="92"/>
      <c r="DH510" s="92"/>
      <c r="DI510" s="92"/>
      <c r="DJ510" s="92"/>
      <c r="DK510" s="92"/>
      <c r="DL510" s="92"/>
      <c r="DM510" s="92"/>
      <c r="DN510" s="92"/>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c r="FB510" s="92"/>
      <c r="FC510" s="92"/>
      <c r="FD510" s="92"/>
      <c r="FE510" s="92"/>
      <c r="FF510" s="92"/>
      <c r="FG510" s="92"/>
      <c r="FH510" s="92"/>
      <c r="FI510" s="92"/>
      <c r="FJ510" s="92"/>
      <c r="FK510" s="92"/>
      <c r="FL510" s="92"/>
      <c r="FM510" s="92"/>
      <c r="FN510" s="92"/>
      <c r="FO510" s="92"/>
      <c r="FP510" s="92"/>
      <c r="FQ510" s="92"/>
      <c r="FR510" s="92"/>
      <c r="FS510" s="92"/>
      <c r="FT510" s="92"/>
      <c r="FU510" s="92"/>
      <c r="FV510" s="92"/>
      <c r="FW510" s="92"/>
      <c r="FX510" s="92"/>
      <c r="FY510" s="92"/>
      <c r="FZ510" s="92"/>
      <c r="GA510" s="92"/>
      <c r="GB510" s="92"/>
      <c r="GC510" s="92"/>
      <c r="GD510" s="92"/>
      <c r="GE510" s="92"/>
      <c r="GF510" s="92"/>
      <c r="GG510" s="92"/>
      <c r="GH510" s="92"/>
      <c r="GI510" s="92"/>
      <c r="GJ510" s="92"/>
      <c r="GK510" s="92"/>
      <c r="GL510" s="92"/>
    </row>
    <row r="511" spans="12:194">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c r="CM511" s="92"/>
      <c r="CN511" s="92"/>
      <c r="CO511" s="92"/>
      <c r="CP511" s="92"/>
      <c r="CQ511" s="92"/>
      <c r="CR511" s="92"/>
      <c r="CS511" s="92"/>
      <c r="CT511" s="92"/>
      <c r="CU511" s="92"/>
      <c r="CV511" s="92"/>
      <c r="CW511" s="92"/>
      <c r="CX511" s="92"/>
      <c r="CY511" s="92"/>
      <c r="CZ511" s="92"/>
      <c r="DA511" s="92"/>
      <c r="DB511" s="92"/>
      <c r="DC511" s="92"/>
      <c r="DD511" s="92"/>
      <c r="DE511" s="92"/>
      <c r="DF511" s="92"/>
      <c r="DG511" s="92"/>
      <c r="DH511" s="92"/>
      <c r="DI511" s="92"/>
      <c r="DJ511" s="92"/>
      <c r="DK511" s="92"/>
      <c r="DL511" s="92"/>
      <c r="DM511" s="92"/>
      <c r="DN511" s="92"/>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c r="FB511" s="92"/>
      <c r="FC511" s="92"/>
      <c r="FD511" s="92"/>
      <c r="FE511" s="92"/>
      <c r="FF511" s="92"/>
      <c r="FG511" s="92"/>
      <c r="FH511" s="92"/>
      <c r="FI511" s="92"/>
      <c r="FJ511" s="92"/>
      <c r="FK511" s="92"/>
      <c r="FL511" s="92"/>
      <c r="FM511" s="92"/>
      <c r="FN511" s="92"/>
      <c r="FO511" s="92"/>
      <c r="FP511" s="92"/>
      <c r="FQ511" s="92"/>
      <c r="FR511" s="92"/>
      <c r="FS511" s="92"/>
      <c r="FT511" s="92"/>
      <c r="FU511" s="92"/>
      <c r="FV511" s="92"/>
      <c r="FW511" s="92"/>
      <c r="FX511" s="92"/>
      <c r="FY511" s="92"/>
      <c r="FZ511" s="92"/>
      <c r="GA511" s="92"/>
      <c r="GB511" s="92"/>
      <c r="GC511" s="92"/>
      <c r="GD511" s="92"/>
      <c r="GE511" s="92"/>
      <c r="GF511" s="92"/>
      <c r="GG511" s="92"/>
      <c r="GH511" s="92"/>
      <c r="GI511" s="92"/>
      <c r="GJ511" s="92"/>
      <c r="GK511" s="92"/>
      <c r="GL511" s="92"/>
    </row>
    <row r="512" spans="12:194">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c r="CM512" s="92"/>
      <c r="CN512" s="92"/>
      <c r="CO512" s="92"/>
      <c r="CP512" s="92"/>
      <c r="CQ512" s="92"/>
      <c r="CR512" s="92"/>
      <c r="CS512" s="92"/>
      <c r="CT512" s="92"/>
      <c r="CU512" s="92"/>
      <c r="CV512" s="92"/>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c r="GK512" s="92"/>
      <c r="GL512" s="92"/>
    </row>
    <row r="513" spans="12:194">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c r="CM513" s="92"/>
      <c r="CN513" s="92"/>
      <c r="CO513" s="92"/>
      <c r="CP513" s="92"/>
      <c r="CQ513" s="92"/>
      <c r="CR513" s="92"/>
      <c r="CS513" s="92"/>
      <c r="CT513" s="92"/>
      <c r="CU513" s="92"/>
      <c r="CV513" s="92"/>
      <c r="CW513" s="92"/>
      <c r="CX513" s="92"/>
      <c r="CY513" s="92"/>
      <c r="CZ513" s="92"/>
      <c r="DA513" s="92"/>
      <c r="DB513" s="92"/>
      <c r="DC513" s="92"/>
      <c r="DD513" s="92"/>
      <c r="DE513" s="92"/>
      <c r="DF513" s="92"/>
      <c r="DG513" s="92"/>
      <c r="DH513" s="92"/>
      <c r="DI513" s="92"/>
      <c r="DJ513" s="92"/>
      <c r="DK513" s="92"/>
      <c r="DL513" s="92"/>
      <c r="DM513" s="92"/>
      <c r="DN513" s="92"/>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c r="FB513" s="92"/>
      <c r="FC513" s="92"/>
      <c r="FD513" s="92"/>
      <c r="FE513" s="92"/>
      <c r="FF513" s="92"/>
      <c r="FG513" s="92"/>
      <c r="FH513" s="92"/>
      <c r="FI513" s="92"/>
      <c r="FJ513" s="92"/>
      <c r="FK513" s="92"/>
      <c r="FL513" s="92"/>
      <c r="FM513" s="92"/>
      <c r="FN513" s="92"/>
      <c r="FO513" s="92"/>
      <c r="FP513" s="92"/>
      <c r="FQ513" s="92"/>
      <c r="FR513" s="92"/>
      <c r="FS513" s="92"/>
      <c r="FT513" s="92"/>
      <c r="FU513" s="92"/>
      <c r="FV513" s="92"/>
      <c r="FW513" s="92"/>
      <c r="FX513" s="92"/>
      <c r="FY513" s="92"/>
      <c r="FZ513" s="92"/>
      <c r="GA513" s="92"/>
      <c r="GB513" s="92"/>
      <c r="GC513" s="92"/>
      <c r="GD513" s="92"/>
      <c r="GE513" s="92"/>
      <c r="GF513" s="92"/>
      <c r="GG513" s="92"/>
      <c r="GH513" s="92"/>
      <c r="GI513" s="92"/>
      <c r="GJ513" s="92"/>
      <c r="GK513" s="92"/>
      <c r="GL513" s="92"/>
    </row>
    <row r="514" spans="12:194">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c r="CM514" s="92"/>
      <c r="CN514" s="92"/>
      <c r="CO514" s="92"/>
      <c r="CP514" s="92"/>
      <c r="CQ514" s="92"/>
      <c r="CR514" s="92"/>
      <c r="CS514" s="92"/>
      <c r="CT514" s="92"/>
      <c r="CU514" s="92"/>
      <c r="CV514" s="92"/>
      <c r="CW514" s="92"/>
      <c r="CX514" s="92"/>
      <c r="CY514" s="92"/>
      <c r="CZ514" s="92"/>
      <c r="DA514" s="92"/>
      <c r="DB514" s="92"/>
      <c r="DC514" s="92"/>
      <c r="DD514" s="92"/>
      <c r="DE514" s="92"/>
      <c r="DF514" s="92"/>
      <c r="DG514" s="92"/>
      <c r="DH514" s="92"/>
      <c r="DI514" s="92"/>
      <c r="DJ514" s="92"/>
      <c r="DK514" s="92"/>
      <c r="DL514" s="92"/>
      <c r="DM514" s="92"/>
      <c r="DN514" s="92"/>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c r="FB514" s="92"/>
      <c r="FC514" s="92"/>
      <c r="FD514" s="92"/>
      <c r="FE514" s="92"/>
      <c r="FF514" s="92"/>
      <c r="FG514" s="92"/>
      <c r="FH514" s="92"/>
      <c r="FI514" s="92"/>
      <c r="FJ514" s="92"/>
      <c r="FK514" s="92"/>
      <c r="FL514" s="92"/>
      <c r="FM514" s="92"/>
      <c r="FN514" s="92"/>
      <c r="FO514" s="92"/>
      <c r="FP514" s="92"/>
      <c r="FQ514" s="92"/>
      <c r="FR514" s="92"/>
      <c r="FS514" s="92"/>
      <c r="FT514" s="92"/>
      <c r="FU514" s="92"/>
      <c r="FV514" s="92"/>
      <c r="FW514" s="92"/>
      <c r="FX514" s="92"/>
      <c r="FY514" s="92"/>
      <c r="FZ514" s="92"/>
      <c r="GA514" s="92"/>
      <c r="GB514" s="92"/>
      <c r="GC514" s="92"/>
      <c r="GD514" s="92"/>
      <c r="GE514" s="92"/>
      <c r="GF514" s="92"/>
      <c r="GG514" s="92"/>
      <c r="GH514" s="92"/>
      <c r="GI514" s="92"/>
      <c r="GJ514" s="92"/>
      <c r="GK514" s="92"/>
      <c r="GL514" s="92"/>
    </row>
    <row r="515" spans="12:194">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c r="CM515" s="92"/>
      <c r="CN515" s="92"/>
      <c r="CO515" s="92"/>
      <c r="CP515" s="92"/>
      <c r="CQ515" s="92"/>
      <c r="CR515" s="92"/>
      <c r="CS515" s="92"/>
      <c r="CT515" s="92"/>
      <c r="CU515" s="92"/>
      <c r="CV515" s="92"/>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c r="FB515" s="92"/>
      <c r="FC515" s="92"/>
      <c r="FD515" s="92"/>
      <c r="FE515" s="92"/>
      <c r="FF515" s="92"/>
      <c r="FG515" s="92"/>
      <c r="FH515" s="92"/>
      <c r="FI515" s="92"/>
      <c r="FJ515" s="92"/>
      <c r="FK515" s="92"/>
      <c r="FL515" s="92"/>
      <c r="FM515" s="92"/>
      <c r="FN515" s="92"/>
      <c r="FO515" s="92"/>
      <c r="FP515" s="92"/>
      <c r="FQ515" s="92"/>
      <c r="FR515" s="92"/>
      <c r="FS515" s="92"/>
      <c r="FT515" s="92"/>
      <c r="FU515" s="92"/>
      <c r="FV515" s="92"/>
      <c r="FW515" s="92"/>
      <c r="FX515" s="92"/>
      <c r="FY515" s="92"/>
      <c r="FZ515" s="92"/>
      <c r="GA515" s="92"/>
      <c r="GB515" s="92"/>
      <c r="GC515" s="92"/>
      <c r="GD515" s="92"/>
      <c r="GE515" s="92"/>
      <c r="GF515" s="92"/>
      <c r="GG515" s="92"/>
      <c r="GH515" s="92"/>
      <c r="GI515" s="92"/>
      <c r="GJ515" s="92"/>
      <c r="GK515" s="92"/>
      <c r="GL515" s="92"/>
    </row>
    <row r="516" spans="12:194">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c r="FB516" s="92"/>
      <c r="FC516" s="92"/>
      <c r="FD516" s="92"/>
      <c r="FE516" s="92"/>
      <c r="FF516" s="92"/>
      <c r="FG516" s="92"/>
      <c r="FH516" s="92"/>
      <c r="FI516" s="92"/>
      <c r="FJ516" s="92"/>
      <c r="FK516" s="92"/>
      <c r="FL516" s="92"/>
      <c r="FM516" s="92"/>
      <c r="FN516" s="92"/>
      <c r="FO516" s="92"/>
      <c r="FP516" s="92"/>
      <c r="FQ516" s="92"/>
      <c r="FR516" s="92"/>
      <c r="FS516" s="92"/>
      <c r="FT516" s="92"/>
      <c r="FU516" s="92"/>
      <c r="FV516" s="92"/>
      <c r="FW516" s="92"/>
      <c r="FX516" s="92"/>
      <c r="FY516" s="92"/>
      <c r="FZ516" s="92"/>
      <c r="GA516" s="92"/>
      <c r="GB516" s="92"/>
      <c r="GC516" s="92"/>
      <c r="GD516" s="92"/>
      <c r="GE516" s="92"/>
      <c r="GF516" s="92"/>
      <c r="GG516" s="92"/>
      <c r="GH516" s="92"/>
      <c r="GI516" s="92"/>
      <c r="GJ516" s="92"/>
      <c r="GK516" s="92"/>
      <c r="GL516" s="92"/>
    </row>
    <row r="517" spans="12:194">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c r="GK517" s="92"/>
      <c r="GL517" s="92"/>
    </row>
    <row r="518" spans="12:194">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2"/>
      <c r="FL518" s="92"/>
      <c r="FM518" s="92"/>
      <c r="FN518" s="92"/>
      <c r="FO518" s="92"/>
      <c r="FP518" s="92"/>
      <c r="FQ518" s="92"/>
      <c r="FR518" s="92"/>
      <c r="FS518" s="92"/>
      <c r="FT518" s="92"/>
      <c r="FU518" s="92"/>
      <c r="FV518" s="92"/>
      <c r="FW518" s="92"/>
      <c r="FX518" s="92"/>
      <c r="FY518" s="92"/>
      <c r="FZ518" s="92"/>
      <c r="GA518" s="92"/>
      <c r="GB518" s="92"/>
      <c r="GC518" s="92"/>
      <c r="GD518" s="92"/>
      <c r="GE518" s="92"/>
      <c r="GF518" s="92"/>
      <c r="GG518" s="92"/>
      <c r="GH518" s="92"/>
      <c r="GI518" s="92"/>
      <c r="GJ518" s="92"/>
      <c r="GK518" s="92"/>
      <c r="GL518" s="92"/>
    </row>
    <row r="519" spans="12:194">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c r="CM519" s="92"/>
      <c r="CN519" s="92"/>
      <c r="CO519" s="92"/>
      <c r="CP519" s="92"/>
      <c r="CQ519" s="92"/>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c r="FB519" s="92"/>
      <c r="FC519" s="92"/>
      <c r="FD519" s="92"/>
      <c r="FE519" s="92"/>
      <c r="FF519" s="92"/>
      <c r="FG519" s="92"/>
      <c r="FH519" s="92"/>
      <c r="FI519" s="92"/>
      <c r="FJ519" s="92"/>
      <c r="FK519" s="92"/>
      <c r="FL519" s="92"/>
      <c r="FM519" s="92"/>
      <c r="FN519" s="92"/>
      <c r="FO519" s="92"/>
      <c r="FP519" s="92"/>
      <c r="FQ519" s="92"/>
      <c r="FR519" s="92"/>
      <c r="FS519" s="92"/>
      <c r="FT519" s="92"/>
      <c r="FU519" s="92"/>
      <c r="FV519" s="92"/>
      <c r="FW519" s="92"/>
      <c r="FX519" s="92"/>
      <c r="FY519" s="92"/>
      <c r="FZ519" s="92"/>
      <c r="GA519" s="92"/>
      <c r="GB519" s="92"/>
      <c r="GC519" s="92"/>
      <c r="GD519" s="92"/>
      <c r="GE519" s="92"/>
      <c r="GF519" s="92"/>
      <c r="GG519" s="92"/>
      <c r="GH519" s="92"/>
      <c r="GI519" s="92"/>
      <c r="GJ519" s="92"/>
      <c r="GK519" s="92"/>
      <c r="GL519" s="92"/>
    </row>
    <row r="520" spans="12:194">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c r="CM520" s="92"/>
      <c r="CN520" s="92"/>
      <c r="CO520" s="92"/>
      <c r="CP520" s="92"/>
      <c r="CQ520" s="92"/>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c r="FB520" s="92"/>
      <c r="FC520" s="92"/>
      <c r="FD520" s="92"/>
      <c r="FE520" s="92"/>
      <c r="FF520" s="92"/>
      <c r="FG520" s="92"/>
      <c r="FH520" s="92"/>
      <c r="FI520" s="92"/>
      <c r="FJ520" s="92"/>
      <c r="FK520" s="92"/>
      <c r="FL520" s="92"/>
      <c r="FM520" s="92"/>
      <c r="FN520" s="92"/>
      <c r="FO520" s="92"/>
      <c r="FP520" s="92"/>
      <c r="FQ520" s="92"/>
      <c r="FR520" s="92"/>
      <c r="FS520" s="92"/>
      <c r="FT520" s="92"/>
      <c r="FU520" s="92"/>
      <c r="FV520" s="92"/>
      <c r="FW520" s="92"/>
      <c r="FX520" s="92"/>
      <c r="FY520" s="92"/>
      <c r="FZ520" s="92"/>
      <c r="GA520" s="92"/>
      <c r="GB520" s="92"/>
      <c r="GC520" s="92"/>
      <c r="GD520" s="92"/>
      <c r="GE520" s="92"/>
      <c r="GF520" s="92"/>
      <c r="GG520" s="92"/>
      <c r="GH520" s="92"/>
      <c r="GI520" s="92"/>
      <c r="GJ520" s="92"/>
      <c r="GK520" s="92"/>
      <c r="GL520" s="92"/>
    </row>
    <row r="521" spans="12:194">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c r="CM521" s="92"/>
      <c r="CN521" s="92"/>
      <c r="CO521" s="92"/>
      <c r="CP521" s="92"/>
      <c r="CQ521" s="92"/>
      <c r="CR521" s="92"/>
      <c r="CS521" s="92"/>
      <c r="CT521" s="92"/>
      <c r="CU521" s="92"/>
      <c r="CV521" s="92"/>
      <c r="CW521" s="92"/>
      <c r="CX521" s="92"/>
      <c r="CY521" s="92"/>
      <c r="CZ521" s="92"/>
      <c r="DA521" s="92"/>
      <c r="DB521" s="92"/>
      <c r="DC521" s="92"/>
      <c r="DD521" s="92"/>
      <c r="DE521" s="92"/>
      <c r="DF521" s="92"/>
      <c r="DG521" s="92"/>
      <c r="DH521" s="92"/>
      <c r="DI521" s="92"/>
      <c r="DJ521" s="92"/>
      <c r="DK521" s="92"/>
      <c r="DL521" s="92"/>
      <c r="DM521" s="92"/>
      <c r="DN521" s="92"/>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c r="GK521" s="92"/>
      <c r="GL521" s="92"/>
    </row>
    <row r="522" spans="12:194">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c r="FB522" s="92"/>
      <c r="FC522" s="92"/>
      <c r="FD522" s="92"/>
      <c r="FE522" s="92"/>
      <c r="FF522" s="92"/>
      <c r="FG522" s="92"/>
      <c r="FH522" s="92"/>
      <c r="FI522" s="92"/>
      <c r="FJ522" s="92"/>
      <c r="FK522" s="92"/>
      <c r="FL522" s="92"/>
      <c r="FM522" s="92"/>
      <c r="FN522" s="92"/>
      <c r="FO522" s="92"/>
      <c r="FP522" s="92"/>
      <c r="FQ522" s="92"/>
      <c r="FR522" s="92"/>
      <c r="FS522" s="92"/>
      <c r="FT522" s="92"/>
      <c r="FU522" s="92"/>
      <c r="FV522" s="92"/>
      <c r="FW522" s="92"/>
      <c r="FX522" s="92"/>
      <c r="FY522" s="92"/>
      <c r="FZ522" s="92"/>
      <c r="GA522" s="92"/>
      <c r="GB522" s="92"/>
      <c r="GC522" s="92"/>
      <c r="GD522" s="92"/>
      <c r="GE522" s="92"/>
      <c r="GF522" s="92"/>
      <c r="GG522" s="92"/>
      <c r="GH522" s="92"/>
      <c r="GI522" s="92"/>
      <c r="GJ522" s="92"/>
      <c r="GK522" s="92"/>
      <c r="GL522" s="92"/>
    </row>
    <row r="523" spans="12:194">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c r="FB523" s="92"/>
      <c r="FC523" s="92"/>
      <c r="FD523" s="92"/>
      <c r="FE523" s="92"/>
      <c r="FF523" s="92"/>
      <c r="FG523" s="92"/>
      <c r="FH523" s="92"/>
      <c r="FI523" s="92"/>
      <c r="FJ523" s="92"/>
      <c r="FK523" s="92"/>
      <c r="FL523" s="92"/>
      <c r="FM523" s="92"/>
      <c r="FN523" s="92"/>
      <c r="FO523" s="92"/>
      <c r="FP523" s="92"/>
      <c r="FQ523" s="92"/>
      <c r="FR523" s="92"/>
      <c r="FS523" s="92"/>
      <c r="FT523" s="92"/>
      <c r="FU523" s="92"/>
      <c r="FV523" s="92"/>
      <c r="FW523" s="92"/>
      <c r="FX523" s="92"/>
      <c r="FY523" s="92"/>
      <c r="FZ523" s="92"/>
      <c r="GA523" s="92"/>
      <c r="GB523" s="92"/>
      <c r="GC523" s="92"/>
      <c r="GD523" s="92"/>
      <c r="GE523" s="92"/>
      <c r="GF523" s="92"/>
      <c r="GG523" s="92"/>
      <c r="GH523" s="92"/>
      <c r="GI523" s="92"/>
      <c r="GJ523" s="92"/>
      <c r="GK523" s="92"/>
      <c r="GL523" s="92"/>
    </row>
    <row r="524" spans="12:194">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c r="FB524" s="92"/>
      <c r="FC524" s="92"/>
      <c r="FD524" s="92"/>
      <c r="FE524" s="92"/>
      <c r="FF524" s="92"/>
      <c r="FG524" s="92"/>
      <c r="FH524" s="92"/>
      <c r="FI524" s="92"/>
      <c r="FJ524" s="92"/>
      <c r="FK524" s="92"/>
      <c r="FL524" s="92"/>
      <c r="FM524" s="92"/>
      <c r="FN524" s="92"/>
      <c r="FO524" s="92"/>
      <c r="FP524" s="92"/>
      <c r="FQ524" s="92"/>
      <c r="FR524" s="92"/>
      <c r="FS524" s="92"/>
      <c r="FT524" s="92"/>
      <c r="FU524" s="92"/>
      <c r="FV524" s="92"/>
      <c r="FW524" s="92"/>
      <c r="FX524" s="92"/>
      <c r="FY524" s="92"/>
      <c r="FZ524" s="92"/>
      <c r="GA524" s="92"/>
      <c r="GB524" s="92"/>
      <c r="GC524" s="92"/>
      <c r="GD524" s="92"/>
      <c r="GE524" s="92"/>
      <c r="GF524" s="92"/>
      <c r="GG524" s="92"/>
      <c r="GH524" s="92"/>
      <c r="GI524" s="92"/>
      <c r="GJ524" s="92"/>
      <c r="GK524" s="92"/>
      <c r="GL524" s="92"/>
    </row>
    <row r="525" spans="12:194">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c r="FB525" s="92"/>
      <c r="FC525" s="92"/>
      <c r="FD525" s="92"/>
      <c r="FE525" s="92"/>
      <c r="FF525" s="92"/>
      <c r="FG525" s="92"/>
      <c r="FH525" s="92"/>
      <c r="FI525" s="92"/>
      <c r="FJ525" s="92"/>
      <c r="FK525" s="92"/>
      <c r="FL525" s="92"/>
      <c r="FM525" s="92"/>
      <c r="FN525" s="92"/>
      <c r="FO525" s="92"/>
      <c r="FP525" s="92"/>
      <c r="FQ525" s="92"/>
      <c r="FR525" s="92"/>
      <c r="FS525" s="92"/>
      <c r="FT525" s="92"/>
      <c r="FU525" s="92"/>
      <c r="FV525" s="92"/>
      <c r="FW525" s="92"/>
      <c r="FX525" s="92"/>
      <c r="FY525" s="92"/>
      <c r="FZ525" s="92"/>
      <c r="GA525" s="92"/>
      <c r="GB525" s="92"/>
      <c r="GC525" s="92"/>
      <c r="GD525" s="92"/>
      <c r="GE525" s="92"/>
      <c r="GF525" s="92"/>
      <c r="GG525" s="92"/>
      <c r="GH525" s="92"/>
      <c r="GI525" s="92"/>
      <c r="GJ525" s="92"/>
      <c r="GK525" s="92"/>
      <c r="GL525" s="92"/>
    </row>
    <row r="526" spans="12:194">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c r="FB526" s="92"/>
      <c r="FC526" s="92"/>
      <c r="FD526" s="92"/>
      <c r="FE526" s="92"/>
      <c r="FF526" s="92"/>
      <c r="FG526" s="92"/>
      <c r="FH526" s="92"/>
      <c r="FI526" s="92"/>
      <c r="FJ526" s="92"/>
      <c r="FK526" s="92"/>
      <c r="FL526" s="92"/>
      <c r="FM526" s="92"/>
      <c r="FN526" s="92"/>
      <c r="FO526" s="92"/>
      <c r="FP526" s="92"/>
      <c r="FQ526" s="92"/>
      <c r="FR526" s="92"/>
      <c r="FS526" s="92"/>
      <c r="FT526" s="92"/>
      <c r="FU526" s="92"/>
      <c r="FV526" s="92"/>
      <c r="FW526" s="92"/>
      <c r="FX526" s="92"/>
      <c r="FY526" s="92"/>
      <c r="FZ526" s="92"/>
      <c r="GA526" s="92"/>
      <c r="GB526" s="92"/>
      <c r="GC526" s="92"/>
      <c r="GD526" s="92"/>
      <c r="GE526" s="92"/>
      <c r="GF526" s="92"/>
      <c r="GG526" s="92"/>
      <c r="GH526" s="92"/>
      <c r="GI526" s="92"/>
      <c r="GJ526" s="92"/>
      <c r="GK526" s="92"/>
      <c r="GL526" s="92"/>
    </row>
    <row r="527" spans="12:194">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c r="FB527" s="92"/>
      <c r="FC527" s="92"/>
      <c r="FD527" s="92"/>
      <c r="FE527" s="92"/>
      <c r="FF527" s="92"/>
      <c r="FG527" s="92"/>
      <c r="FH527" s="92"/>
      <c r="FI527" s="92"/>
      <c r="FJ527" s="92"/>
      <c r="FK527" s="92"/>
      <c r="FL527" s="92"/>
      <c r="FM527" s="92"/>
      <c r="FN527" s="92"/>
      <c r="FO527" s="92"/>
      <c r="FP527" s="92"/>
      <c r="FQ527" s="92"/>
      <c r="FR527" s="92"/>
      <c r="FS527" s="92"/>
      <c r="FT527" s="92"/>
      <c r="FU527" s="92"/>
      <c r="FV527" s="92"/>
      <c r="FW527" s="92"/>
      <c r="FX527" s="92"/>
      <c r="FY527" s="92"/>
      <c r="FZ527" s="92"/>
      <c r="GA527" s="92"/>
      <c r="GB527" s="92"/>
      <c r="GC527" s="92"/>
      <c r="GD527" s="92"/>
      <c r="GE527" s="92"/>
      <c r="GF527" s="92"/>
      <c r="GG527" s="92"/>
      <c r="GH527" s="92"/>
      <c r="GI527" s="92"/>
      <c r="GJ527" s="92"/>
      <c r="GK527" s="92"/>
      <c r="GL527" s="92"/>
    </row>
    <row r="528" spans="12:194">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c r="FB528" s="92"/>
      <c r="FC528" s="92"/>
      <c r="FD528" s="92"/>
      <c r="FE528" s="92"/>
      <c r="FF528" s="92"/>
      <c r="FG528" s="92"/>
      <c r="FH528" s="92"/>
      <c r="FI528" s="92"/>
      <c r="FJ528" s="92"/>
      <c r="FK528" s="92"/>
      <c r="FL528" s="92"/>
      <c r="FM528" s="92"/>
      <c r="FN528" s="92"/>
      <c r="FO528" s="92"/>
      <c r="FP528" s="92"/>
      <c r="FQ528" s="92"/>
      <c r="FR528" s="92"/>
      <c r="FS528" s="92"/>
      <c r="FT528" s="92"/>
      <c r="FU528" s="92"/>
      <c r="FV528" s="92"/>
      <c r="FW528" s="92"/>
      <c r="FX528" s="92"/>
      <c r="FY528" s="92"/>
      <c r="FZ528" s="92"/>
      <c r="GA528" s="92"/>
      <c r="GB528" s="92"/>
      <c r="GC528" s="92"/>
      <c r="GD528" s="92"/>
      <c r="GE528" s="92"/>
      <c r="GF528" s="92"/>
      <c r="GG528" s="92"/>
      <c r="GH528" s="92"/>
      <c r="GI528" s="92"/>
      <c r="GJ528" s="92"/>
      <c r="GK528" s="92"/>
      <c r="GL528" s="92"/>
    </row>
    <row r="529" spans="12:194">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c r="FS529" s="92"/>
      <c r="FT529" s="92"/>
      <c r="FU529" s="92"/>
      <c r="FV529" s="92"/>
      <c r="FW529" s="92"/>
      <c r="FX529" s="92"/>
      <c r="FY529" s="92"/>
      <c r="FZ529" s="92"/>
      <c r="GA529" s="92"/>
      <c r="GB529" s="92"/>
      <c r="GC529" s="92"/>
      <c r="GD529" s="92"/>
      <c r="GE529" s="92"/>
      <c r="GF529" s="92"/>
      <c r="GG529" s="92"/>
      <c r="GH529" s="92"/>
      <c r="GI529" s="92"/>
      <c r="GJ529" s="92"/>
      <c r="GK529" s="92"/>
      <c r="GL529" s="92"/>
    </row>
    <row r="530" spans="12:194">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c r="FB530" s="92"/>
      <c r="FC530" s="92"/>
      <c r="FD530" s="92"/>
      <c r="FE530" s="92"/>
      <c r="FF530" s="92"/>
      <c r="FG530" s="92"/>
      <c r="FH530" s="92"/>
      <c r="FI530" s="92"/>
      <c r="FJ530" s="92"/>
      <c r="FK530" s="92"/>
      <c r="FL530" s="92"/>
      <c r="FM530" s="92"/>
      <c r="FN530" s="92"/>
      <c r="FO530" s="92"/>
      <c r="FP530" s="92"/>
      <c r="FQ530" s="92"/>
      <c r="FR530" s="92"/>
      <c r="FS530" s="92"/>
      <c r="FT530" s="92"/>
      <c r="FU530" s="92"/>
      <c r="FV530" s="92"/>
      <c r="FW530" s="92"/>
      <c r="FX530" s="92"/>
      <c r="FY530" s="92"/>
      <c r="FZ530" s="92"/>
      <c r="GA530" s="92"/>
      <c r="GB530" s="92"/>
      <c r="GC530" s="92"/>
      <c r="GD530" s="92"/>
      <c r="GE530" s="92"/>
      <c r="GF530" s="92"/>
      <c r="GG530" s="92"/>
      <c r="GH530" s="92"/>
      <c r="GI530" s="92"/>
      <c r="GJ530" s="92"/>
      <c r="GK530" s="92"/>
      <c r="GL530" s="92"/>
    </row>
    <row r="531" spans="12:194">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c r="FB531" s="92"/>
      <c r="FC531" s="92"/>
      <c r="FD531" s="92"/>
      <c r="FE531" s="92"/>
      <c r="FF531" s="92"/>
      <c r="FG531" s="92"/>
      <c r="FH531" s="92"/>
      <c r="FI531" s="92"/>
      <c r="FJ531" s="92"/>
      <c r="FK531" s="92"/>
      <c r="FL531" s="92"/>
      <c r="FM531" s="92"/>
      <c r="FN531" s="92"/>
      <c r="FO531" s="92"/>
      <c r="FP531" s="92"/>
      <c r="FQ531" s="92"/>
      <c r="FR531" s="92"/>
      <c r="FS531" s="92"/>
      <c r="FT531" s="92"/>
      <c r="FU531" s="92"/>
      <c r="FV531" s="92"/>
      <c r="FW531" s="92"/>
      <c r="FX531" s="92"/>
      <c r="FY531" s="92"/>
      <c r="FZ531" s="92"/>
      <c r="GA531" s="92"/>
      <c r="GB531" s="92"/>
      <c r="GC531" s="92"/>
      <c r="GD531" s="92"/>
      <c r="GE531" s="92"/>
      <c r="GF531" s="92"/>
      <c r="GG531" s="92"/>
      <c r="GH531" s="92"/>
      <c r="GI531" s="92"/>
      <c r="GJ531" s="92"/>
      <c r="GK531" s="92"/>
      <c r="GL531" s="92"/>
    </row>
    <row r="532" spans="12:194">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c r="GK532" s="92"/>
      <c r="GL532" s="92"/>
    </row>
    <row r="533" spans="12:194">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c r="FB533" s="92"/>
      <c r="FC533" s="92"/>
      <c r="FD533" s="92"/>
      <c r="FE533" s="92"/>
      <c r="FF533" s="92"/>
      <c r="FG533" s="92"/>
      <c r="FH533" s="92"/>
      <c r="FI533" s="92"/>
      <c r="FJ533" s="92"/>
      <c r="FK533" s="92"/>
      <c r="FL533" s="92"/>
      <c r="FM533" s="92"/>
      <c r="FN533" s="92"/>
      <c r="FO533" s="92"/>
      <c r="FP533" s="92"/>
      <c r="FQ533" s="92"/>
      <c r="FR533" s="92"/>
      <c r="FS533" s="92"/>
      <c r="FT533" s="92"/>
      <c r="FU533" s="92"/>
      <c r="FV533" s="92"/>
      <c r="FW533" s="92"/>
      <c r="FX533" s="92"/>
      <c r="FY533" s="92"/>
      <c r="FZ533" s="92"/>
      <c r="GA533" s="92"/>
      <c r="GB533" s="92"/>
      <c r="GC533" s="92"/>
      <c r="GD533" s="92"/>
      <c r="GE533" s="92"/>
      <c r="GF533" s="92"/>
      <c r="GG533" s="92"/>
      <c r="GH533" s="92"/>
      <c r="GI533" s="92"/>
      <c r="GJ533" s="92"/>
      <c r="GK533" s="92"/>
      <c r="GL533" s="92"/>
    </row>
    <row r="534" spans="12:194">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c r="FB534" s="92"/>
      <c r="FC534" s="92"/>
      <c r="FD534" s="92"/>
      <c r="FE534" s="92"/>
      <c r="FF534" s="92"/>
      <c r="FG534" s="92"/>
      <c r="FH534" s="92"/>
      <c r="FI534" s="92"/>
      <c r="FJ534" s="92"/>
      <c r="FK534" s="92"/>
      <c r="FL534" s="92"/>
      <c r="FM534" s="92"/>
      <c r="FN534" s="92"/>
      <c r="FO534" s="92"/>
      <c r="FP534" s="92"/>
      <c r="FQ534" s="92"/>
      <c r="FR534" s="92"/>
      <c r="FS534" s="92"/>
      <c r="FT534" s="92"/>
      <c r="FU534" s="92"/>
      <c r="FV534" s="92"/>
      <c r="FW534" s="92"/>
      <c r="FX534" s="92"/>
      <c r="FY534" s="92"/>
      <c r="FZ534" s="92"/>
      <c r="GA534" s="92"/>
      <c r="GB534" s="92"/>
      <c r="GC534" s="92"/>
      <c r="GD534" s="92"/>
      <c r="GE534" s="92"/>
      <c r="GF534" s="92"/>
      <c r="GG534" s="92"/>
      <c r="GH534" s="92"/>
      <c r="GI534" s="92"/>
      <c r="GJ534" s="92"/>
      <c r="GK534" s="92"/>
      <c r="GL534" s="92"/>
    </row>
    <row r="535" spans="12:194">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c r="GK535" s="92"/>
      <c r="GL535" s="92"/>
    </row>
    <row r="536" spans="12:194">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c r="FB536" s="92"/>
      <c r="FC536" s="92"/>
      <c r="FD536" s="92"/>
      <c r="FE536" s="92"/>
      <c r="FF536" s="92"/>
      <c r="FG536" s="92"/>
      <c r="FH536" s="92"/>
      <c r="FI536" s="92"/>
      <c r="FJ536" s="92"/>
      <c r="FK536" s="92"/>
      <c r="FL536" s="92"/>
      <c r="FM536" s="92"/>
      <c r="FN536" s="92"/>
      <c r="FO536" s="92"/>
      <c r="FP536" s="92"/>
      <c r="FQ536" s="92"/>
      <c r="FR536" s="92"/>
      <c r="FS536" s="92"/>
      <c r="FT536" s="92"/>
      <c r="FU536" s="92"/>
      <c r="FV536" s="92"/>
      <c r="FW536" s="92"/>
      <c r="FX536" s="92"/>
      <c r="FY536" s="92"/>
      <c r="FZ536" s="92"/>
      <c r="GA536" s="92"/>
      <c r="GB536" s="92"/>
      <c r="GC536" s="92"/>
      <c r="GD536" s="92"/>
      <c r="GE536" s="92"/>
      <c r="GF536" s="92"/>
      <c r="GG536" s="92"/>
      <c r="GH536" s="92"/>
      <c r="GI536" s="92"/>
      <c r="GJ536" s="92"/>
      <c r="GK536" s="92"/>
      <c r="GL536" s="92"/>
    </row>
    <row r="537" spans="12:194">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c r="GF537" s="92"/>
      <c r="GG537" s="92"/>
      <c r="GH537" s="92"/>
      <c r="GI537" s="92"/>
      <c r="GJ537" s="92"/>
      <c r="GK537" s="92"/>
      <c r="GL537" s="92"/>
    </row>
    <row r="538" spans="12:194">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2"/>
      <c r="FL538" s="92"/>
      <c r="FM538" s="92"/>
      <c r="FN538" s="92"/>
      <c r="FO538" s="92"/>
      <c r="FP538" s="92"/>
      <c r="FQ538" s="92"/>
      <c r="FR538" s="92"/>
      <c r="FS538" s="92"/>
      <c r="FT538" s="92"/>
      <c r="FU538" s="92"/>
      <c r="FV538" s="92"/>
      <c r="FW538" s="92"/>
      <c r="FX538" s="92"/>
      <c r="FY538" s="92"/>
      <c r="FZ538" s="92"/>
      <c r="GA538" s="92"/>
      <c r="GB538" s="92"/>
      <c r="GC538" s="92"/>
      <c r="GD538" s="92"/>
      <c r="GE538" s="92"/>
      <c r="GF538" s="92"/>
      <c r="GG538" s="92"/>
      <c r="GH538" s="92"/>
      <c r="GI538" s="92"/>
      <c r="GJ538" s="92"/>
      <c r="GK538" s="92"/>
      <c r="GL538" s="92"/>
    </row>
    <row r="539" spans="12:194">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c r="FB539" s="92"/>
      <c r="FC539" s="92"/>
      <c r="FD539" s="92"/>
      <c r="FE539" s="92"/>
      <c r="FF539" s="92"/>
      <c r="FG539" s="92"/>
      <c r="FH539" s="92"/>
      <c r="FI539" s="92"/>
      <c r="FJ539" s="92"/>
      <c r="FK539" s="92"/>
      <c r="FL539" s="92"/>
      <c r="FM539" s="92"/>
      <c r="FN539" s="92"/>
      <c r="FO539" s="92"/>
      <c r="FP539" s="92"/>
      <c r="FQ539" s="92"/>
      <c r="FR539" s="92"/>
      <c r="FS539" s="92"/>
      <c r="FT539" s="92"/>
      <c r="FU539" s="92"/>
      <c r="FV539" s="92"/>
      <c r="FW539" s="92"/>
      <c r="FX539" s="92"/>
      <c r="FY539" s="92"/>
      <c r="FZ539" s="92"/>
      <c r="GA539" s="92"/>
      <c r="GB539" s="92"/>
      <c r="GC539" s="92"/>
      <c r="GD539" s="92"/>
      <c r="GE539" s="92"/>
      <c r="GF539" s="92"/>
      <c r="GG539" s="92"/>
      <c r="GH539" s="92"/>
      <c r="GI539" s="92"/>
      <c r="GJ539" s="92"/>
      <c r="GK539" s="92"/>
      <c r="GL539" s="92"/>
    </row>
    <row r="540" spans="12:194">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c r="GK540" s="92"/>
      <c r="GL540" s="92"/>
    </row>
    <row r="541" spans="12:194">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2"/>
      <c r="FL541" s="92"/>
      <c r="FM541" s="92"/>
      <c r="FN541" s="92"/>
      <c r="FO541" s="92"/>
      <c r="FP541" s="92"/>
      <c r="FQ541" s="92"/>
      <c r="FR541" s="92"/>
      <c r="FS541" s="92"/>
      <c r="FT541" s="92"/>
      <c r="FU541" s="92"/>
      <c r="FV541" s="92"/>
      <c r="FW541" s="92"/>
      <c r="FX541" s="92"/>
      <c r="FY541" s="92"/>
      <c r="FZ541" s="92"/>
      <c r="GA541" s="92"/>
      <c r="GB541" s="92"/>
      <c r="GC541" s="92"/>
      <c r="GD541" s="92"/>
      <c r="GE541" s="92"/>
      <c r="GF541" s="92"/>
      <c r="GG541" s="92"/>
      <c r="GH541" s="92"/>
      <c r="GI541" s="92"/>
      <c r="GJ541" s="92"/>
      <c r="GK541" s="92"/>
      <c r="GL541" s="92"/>
    </row>
    <row r="542" spans="12:194">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2"/>
      <c r="FL542" s="92"/>
      <c r="FM542" s="92"/>
      <c r="FN542" s="92"/>
      <c r="FO542" s="92"/>
      <c r="FP542" s="92"/>
      <c r="FQ542" s="92"/>
      <c r="FR542" s="92"/>
      <c r="FS542" s="92"/>
      <c r="FT542" s="92"/>
      <c r="FU542" s="92"/>
      <c r="FV542" s="92"/>
      <c r="FW542" s="92"/>
      <c r="FX542" s="92"/>
      <c r="FY542" s="92"/>
      <c r="FZ542" s="92"/>
      <c r="GA542" s="92"/>
      <c r="GB542" s="92"/>
      <c r="GC542" s="92"/>
      <c r="GD542" s="92"/>
      <c r="GE542" s="92"/>
      <c r="GF542" s="92"/>
      <c r="GG542" s="92"/>
      <c r="GH542" s="92"/>
      <c r="GI542" s="92"/>
      <c r="GJ542" s="92"/>
      <c r="GK542" s="92"/>
      <c r="GL542" s="92"/>
    </row>
    <row r="543" spans="12:194">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c r="FB543" s="92"/>
      <c r="FC543" s="92"/>
      <c r="FD543" s="92"/>
      <c r="FE543" s="92"/>
      <c r="FF543" s="92"/>
      <c r="FG543" s="92"/>
      <c r="FH543" s="92"/>
      <c r="FI543" s="92"/>
      <c r="FJ543" s="92"/>
      <c r="FK543" s="92"/>
      <c r="FL543" s="92"/>
      <c r="FM543" s="92"/>
      <c r="FN543" s="92"/>
      <c r="FO543" s="92"/>
      <c r="FP543" s="92"/>
      <c r="FQ543" s="92"/>
      <c r="FR543" s="92"/>
      <c r="FS543" s="92"/>
      <c r="FT543" s="92"/>
      <c r="FU543" s="92"/>
      <c r="FV543" s="92"/>
      <c r="FW543" s="92"/>
      <c r="FX543" s="92"/>
      <c r="FY543" s="92"/>
      <c r="FZ543" s="92"/>
      <c r="GA543" s="92"/>
      <c r="GB543" s="92"/>
      <c r="GC543" s="92"/>
      <c r="GD543" s="92"/>
      <c r="GE543" s="92"/>
      <c r="GF543" s="92"/>
      <c r="GG543" s="92"/>
      <c r="GH543" s="92"/>
      <c r="GI543" s="92"/>
      <c r="GJ543" s="92"/>
      <c r="GK543" s="92"/>
      <c r="GL543" s="92"/>
    </row>
    <row r="544" spans="12:194">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c r="GK544" s="92"/>
      <c r="GL544" s="92"/>
    </row>
    <row r="545" spans="12:194">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c r="GK545" s="92"/>
      <c r="GL545" s="92"/>
    </row>
    <row r="546" spans="12:194">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c r="FB546" s="92"/>
      <c r="FC546" s="92"/>
      <c r="FD546" s="92"/>
      <c r="FE546" s="92"/>
      <c r="FF546" s="92"/>
      <c r="FG546" s="92"/>
      <c r="FH546" s="92"/>
      <c r="FI546" s="92"/>
      <c r="FJ546" s="92"/>
      <c r="FK546" s="92"/>
      <c r="FL546" s="92"/>
      <c r="FM546" s="92"/>
      <c r="FN546" s="92"/>
      <c r="FO546" s="92"/>
      <c r="FP546" s="92"/>
      <c r="FQ546" s="92"/>
      <c r="FR546" s="92"/>
      <c r="FS546" s="92"/>
      <c r="FT546" s="92"/>
      <c r="FU546" s="92"/>
      <c r="FV546" s="92"/>
      <c r="FW546" s="92"/>
      <c r="FX546" s="92"/>
      <c r="FY546" s="92"/>
      <c r="FZ546" s="92"/>
      <c r="GA546" s="92"/>
      <c r="GB546" s="92"/>
      <c r="GC546" s="92"/>
      <c r="GD546" s="92"/>
      <c r="GE546" s="92"/>
      <c r="GF546" s="92"/>
      <c r="GG546" s="92"/>
      <c r="GH546" s="92"/>
      <c r="GI546" s="92"/>
      <c r="GJ546" s="92"/>
      <c r="GK546" s="92"/>
      <c r="GL546" s="92"/>
    </row>
    <row r="547" spans="12:194">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c r="GK547" s="92"/>
      <c r="GL547" s="92"/>
    </row>
    <row r="548" spans="12:194">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c r="GK548" s="92"/>
      <c r="GL548" s="92"/>
    </row>
    <row r="549" spans="12:194">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c r="FB549" s="92"/>
      <c r="FC549" s="92"/>
      <c r="FD549" s="92"/>
      <c r="FE549" s="92"/>
      <c r="FF549" s="92"/>
      <c r="FG549" s="92"/>
      <c r="FH549" s="92"/>
      <c r="FI549" s="92"/>
      <c r="FJ549" s="92"/>
      <c r="FK549" s="92"/>
      <c r="FL549" s="92"/>
      <c r="FM549" s="92"/>
      <c r="FN549" s="92"/>
      <c r="FO549" s="92"/>
      <c r="FP549" s="92"/>
      <c r="FQ549" s="92"/>
      <c r="FR549" s="92"/>
      <c r="FS549" s="92"/>
      <c r="FT549" s="92"/>
      <c r="FU549" s="92"/>
      <c r="FV549" s="92"/>
      <c r="FW549" s="92"/>
      <c r="FX549" s="92"/>
      <c r="FY549" s="92"/>
      <c r="FZ549" s="92"/>
      <c r="GA549" s="92"/>
      <c r="GB549" s="92"/>
      <c r="GC549" s="92"/>
      <c r="GD549" s="92"/>
      <c r="GE549" s="92"/>
      <c r="GF549" s="92"/>
      <c r="GG549" s="92"/>
      <c r="GH549" s="92"/>
      <c r="GI549" s="92"/>
      <c r="GJ549" s="92"/>
      <c r="GK549" s="92"/>
      <c r="GL549" s="92"/>
    </row>
    <row r="550" spans="12:194">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c r="FB550" s="92"/>
      <c r="FC550" s="92"/>
      <c r="FD550" s="92"/>
      <c r="FE550" s="92"/>
      <c r="FF550" s="92"/>
      <c r="FG550" s="92"/>
      <c r="FH550" s="92"/>
      <c r="FI550" s="92"/>
      <c r="FJ550" s="92"/>
      <c r="FK550" s="92"/>
      <c r="FL550" s="92"/>
      <c r="FM550" s="92"/>
      <c r="FN550" s="92"/>
      <c r="FO550" s="92"/>
      <c r="FP550" s="92"/>
      <c r="FQ550" s="92"/>
      <c r="FR550" s="92"/>
      <c r="FS550" s="92"/>
      <c r="FT550" s="92"/>
      <c r="FU550" s="92"/>
      <c r="FV550" s="92"/>
      <c r="FW550" s="92"/>
      <c r="FX550" s="92"/>
      <c r="FY550" s="92"/>
      <c r="FZ550" s="92"/>
      <c r="GA550" s="92"/>
      <c r="GB550" s="92"/>
      <c r="GC550" s="92"/>
      <c r="GD550" s="92"/>
      <c r="GE550" s="92"/>
      <c r="GF550" s="92"/>
      <c r="GG550" s="92"/>
      <c r="GH550" s="92"/>
      <c r="GI550" s="92"/>
      <c r="GJ550" s="92"/>
      <c r="GK550" s="92"/>
      <c r="GL550" s="92"/>
    </row>
    <row r="551" spans="12:194">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c r="FB551" s="92"/>
      <c r="FC551" s="92"/>
      <c r="FD551" s="92"/>
      <c r="FE551" s="92"/>
      <c r="FF551" s="92"/>
      <c r="FG551" s="92"/>
      <c r="FH551" s="92"/>
      <c r="FI551" s="92"/>
      <c r="FJ551" s="92"/>
      <c r="FK551" s="92"/>
      <c r="FL551" s="92"/>
      <c r="FM551" s="92"/>
      <c r="FN551" s="92"/>
      <c r="FO551" s="92"/>
      <c r="FP551" s="92"/>
      <c r="FQ551" s="92"/>
      <c r="FR551" s="92"/>
      <c r="FS551" s="92"/>
      <c r="FT551" s="92"/>
      <c r="FU551" s="92"/>
      <c r="FV551" s="92"/>
      <c r="FW551" s="92"/>
      <c r="FX551" s="92"/>
      <c r="FY551" s="92"/>
      <c r="FZ551" s="92"/>
      <c r="GA551" s="92"/>
      <c r="GB551" s="92"/>
      <c r="GC551" s="92"/>
      <c r="GD551" s="92"/>
      <c r="GE551" s="92"/>
      <c r="GF551" s="92"/>
      <c r="GG551" s="92"/>
      <c r="GH551" s="92"/>
      <c r="GI551" s="92"/>
      <c r="GJ551" s="92"/>
      <c r="GK551" s="92"/>
      <c r="GL551" s="92"/>
    </row>
    <row r="552" spans="12:194">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2"/>
      <c r="FL552" s="92"/>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row>
    <row r="553" spans="12:194">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2"/>
      <c r="FL553" s="92"/>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row>
    <row r="554" spans="12:194">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row>
    <row r="555" spans="12:194">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row>
    <row r="556" spans="12:194">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row>
    <row r="557" spans="12:194">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row>
    <row r="558" spans="12:194">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row>
    <row r="559" spans="12:194">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c r="FB559" s="92"/>
      <c r="FC559" s="92"/>
      <c r="FD559" s="92"/>
      <c r="FE559" s="92"/>
      <c r="FF559" s="92"/>
      <c r="FG559" s="92"/>
      <c r="FH559" s="92"/>
      <c r="FI559" s="92"/>
      <c r="FJ559" s="92"/>
      <c r="FK559" s="92"/>
      <c r="FL559" s="92"/>
      <c r="FM559" s="92"/>
      <c r="FN559" s="92"/>
      <c r="FO559" s="92"/>
      <c r="FP559" s="92"/>
      <c r="FQ559" s="92"/>
      <c r="FR559" s="92"/>
      <c r="FS559" s="92"/>
      <c r="FT559" s="92"/>
      <c r="FU559" s="92"/>
      <c r="FV559" s="92"/>
      <c r="FW559" s="92"/>
      <c r="FX559" s="92"/>
      <c r="FY559" s="92"/>
      <c r="FZ559" s="92"/>
      <c r="GA559" s="92"/>
      <c r="GB559" s="92"/>
      <c r="GC559" s="92"/>
      <c r="GD559" s="92"/>
      <c r="GE559" s="92"/>
      <c r="GF559" s="92"/>
      <c r="GG559" s="92"/>
      <c r="GH559" s="92"/>
      <c r="GI559" s="92"/>
      <c r="GJ559" s="92"/>
      <c r="GK559" s="92"/>
      <c r="GL559" s="92"/>
    </row>
    <row r="560" spans="12:194">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c r="FB560" s="92"/>
      <c r="FC560" s="92"/>
      <c r="FD560" s="92"/>
      <c r="FE560" s="92"/>
      <c r="FF560" s="92"/>
      <c r="FG560" s="92"/>
      <c r="FH560" s="92"/>
      <c r="FI560" s="92"/>
      <c r="FJ560" s="92"/>
      <c r="FK560" s="92"/>
      <c r="FL560" s="92"/>
      <c r="FM560" s="92"/>
      <c r="FN560" s="92"/>
      <c r="FO560" s="92"/>
      <c r="FP560" s="92"/>
      <c r="FQ560" s="92"/>
      <c r="FR560" s="92"/>
      <c r="FS560" s="92"/>
      <c r="FT560" s="92"/>
      <c r="FU560" s="92"/>
      <c r="FV560" s="92"/>
      <c r="FW560" s="92"/>
      <c r="FX560" s="92"/>
      <c r="FY560" s="92"/>
      <c r="FZ560" s="92"/>
      <c r="GA560" s="92"/>
      <c r="GB560" s="92"/>
      <c r="GC560" s="92"/>
      <c r="GD560" s="92"/>
      <c r="GE560" s="92"/>
      <c r="GF560" s="92"/>
      <c r="GG560" s="92"/>
      <c r="GH560" s="92"/>
      <c r="GI560" s="92"/>
      <c r="GJ560" s="92"/>
      <c r="GK560" s="92"/>
      <c r="GL560" s="92"/>
    </row>
    <row r="561" spans="12:194">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c r="FB561" s="92"/>
      <c r="FC561" s="92"/>
      <c r="FD561" s="92"/>
      <c r="FE561" s="92"/>
      <c r="FF561" s="92"/>
      <c r="FG561" s="92"/>
      <c r="FH561" s="92"/>
      <c r="FI561" s="92"/>
      <c r="FJ561" s="92"/>
      <c r="FK561" s="92"/>
      <c r="FL561" s="92"/>
      <c r="FM561" s="92"/>
      <c r="FN561" s="92"/>
      <c r="FO561" s="92"/>
      <c r="FP561" s="92"/>
      <c r="FQ561" s="92"/>
      <c r="FR561" s="92"/>
      <c r="FS561" s="92"/>
      <c r="FT561" s="92"/>
      <c r="FU561" s="92"/>
      <c r="FV561" s="92"/>
      <c r="FW561" s="92"/>
      <c r="FX561" s="92"/>
      <c r="FY561" s="92"/>
      <c r="FZ561" s="92"/>
      <c r="GA561" s="92"/>
      <c r="GB561" s="92"/>
      <c r="GC561" s="92"/>
      <c r="GD561" s="92"/>
      <c r="GE561" s="92"/>
      <c r="GF561" s="92"/>
      <c r="GG561" s="92"/>
      <c r="GH561" s="92"/>
      <c r="GI561" s="92"/>
      <c r="GJ561" s="92"/>
      <c r="GK561" s="92"/>
      <c r="GL561" s="92"/>
    </row>
    <row r="562" spans="12:194">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c r="FB562" s="92"/>
      <c r="FC562" s="92"/>
      <c r="FD562" s="92"/>
      <c r="FE562" s="92"/>
      <c r="FF562" s="92"/>
      <c r="FG562" s="92"/>
      <c r="FH562" s="92"/>
      <c r="FI562" s="92"/>
      <c r="FJ562" s="92"/>
      <c r="FK562" s="92"/>
      <c r="FL562" s="92"/>
      <c r="FM562" s="92"/>
      <c r="FN562" s="92"/>
      <c r="FO562" s="92"/>
      <c r="FP562" s="92"/>
      <c r="FQ562" s="92"/>
      <c r="FR562" s="92"/>
      <c r="FS562" s="92"/>
      <c r="FT562" s="92"/>
      <c r="FU562" s="92"/>
      <c r="FV562" s="92"/>
      <c r="FW562" s="92"/>
      <c r="FX562" s="92"/>
      <c r="FY562" s="92"/>
      <c r="FZ562" s="92"/>
      <c r="GA562" s="92"/>
      <c r="GB562" s="92"/>
      <c r="GC562" s="92"/>
      <c r="GD562" s="92"/>
      <c r="GE562" s="92"/>
      <c r="GF562" s="92"/>
      <c r="GG562" s="92"/>
      <c r="GH562" s="92"/>
      <c r="GI562" s="92"/>
      <c r="GJ562" s="92"/>
      <c r="GK562" s="92"/>
      <c r="GL562" s="92"/>
    </row>
    <row r="563" spans="12:194">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c r="FB563" s="92"/>
      <c r="FC563" s="92"/>
      <c r="FD563" s="92"/>
      <c r="FE563" s="92"/>
      <c r="FF563" s="92"/>
      <c r="FG563" s="92"/>
      <c r="FH563" s="92"/>
      <c r="FI563" s="92"/>
      <c r="FJ563" s="92"/>
      <c r="FK563" s="92"/>
      <c r="FL563" s="92"/>
      <c r="FM563" s="92"/>
      <c r="FN563" s="92"/>
      <c r="FO563" s="92"/>
      <c r="FP563" s="92"/>
      <c r="FQ563" s="92"/>
      <c r="FR563" s="92"/>
      <c r="FS563" s="92"/>
      <c r="FT563" s="92"/>
      <c r="FU563" s="92"/>
      <c r="FV563" s="92"/>
      <c r="FW563" s="92"/>
      <c r="FX563" s="92"/>
      <c r="FY563" s="92"/>
      <c r="FZ563" s="92"/>
      <c r="GA563" s="92"/>
      <c r="GB563" s="92"/>
      <c r="GC563" s="92"/>
      <c r="GD563" s="92"/>
      <c r="GE563" s="92"/>
      <c r="GF563" s="92"/>
      <c r="GG563" s="92"/>
      <c r="GH563" s="92"/>
      <c r="GI563" s="92"/>
      <c r="GJ563" s="92"/>
      <c r="GK563" s="92"/>
      <c r="GL563" s="92"/>
    </row>
    <row r="564" spans="12:194">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c r="FB564" s="92"/>
      <c r="FC564" s="92"/>
      <c r="FD564" s="92"/>
      <c r="FE564" s="92"/>
      <c r="FF564" s="92"/>
      <c r="FG564" s="92"/>
      <c r="FH564" s="92"/>
      <c r="FI564" s="92"/>
      <c r="FJ564" s="92"/>
      <c r="FK564" s="92"/>
      <c r="FL564" s="92"/>
      <c r="FM564" s="92"/>
      <c r="FN564" s="92"/>
      <c r="FO564" s="92"/>
      <c r="FP564" s="92"/>
      <c r="FQ564" s="92"/>
      <c r="FR564" s="92"/>
      <c r="FS564" s="92"/>
      <c r="FT564" s="92"/>
      <c r="FU564" s="92"/>
      <c r="FV564" s="92"/>
      <c r="FW564" s="92"/>
      <c r="FX564" s="92"/>
      <c r="FY564" s="92"/>
      <c r="FZ564" s="92"/>
      <c r="GA564" s="92"/>
      <c r="GB564" s="92"/>
      <c r="GC564" s="92"/>
      <c r="GD564" s="92"/>
      <c r="GE564" s="92"/>
      <c r="GF564" s="92"/>
      <c r="GG564" s="92"/>
      <c r="GH564" s="92"/>
      <c r="GI564" s="92"/>
      <c r="GJ564" s="92"/>
      <c r="GK564" s="92"/>
      <c r="GL564" s="92"/>
    </row>
    <row r="565" spans="12:194">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c r="GF565" s="92"/>
      <c r="GG565" s="92"/>
      <c r="GH565" s="92"/>
      <c r="GI565" s="92"/>
      <c r="GJ565" s="92"/>
      <c r="GK565" s="92"/>
      <c r="GL565" s="92"/>
    </row>
    <row r="566" spans="12:194">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c r="FB566" s="92"/>
      <c r="FC566" s="92"/>
      <c r="FD566" s="92"/>
      <c r="FE566" s="92"/>
      <c r="FF566" s="92"/>
      <c r="FG566" s="92"/>
      <c r="FH566" s="92"/>
      <c r="FI566" s="92"/>
      <c r="FJ566" s="92"/>
      <c r="FK566" s="92"/>
      <c r="FL566" s="92"/>
      <c r="FM566" s="92"/>
      <c r="FN566" s="92"/>
      <c r="FO566" s="92"/>
      <c r="FP566" s="92"/>
      <c r="FQ566" s="92"/>
      <c r="FR566" s="92"/>
      <c r="FS566" s="92"/>
      <c r="FT566" s="92"/>
      <c r="FU566" s="92"/>
      <c r="FV566" s="92"/>
      <c r="FW566" s="92"/>
      <c r="FX566" s="92"/>
      <c r="FY566" s="92"/>
      <c r="FZ566" s="92"/>
      <c r="GA566" s="92"/>
      <c r="GB566" s="92"/>
      <c r="GC566" s="92"/>
      <c r="GD566" s="92"/>
      <c r="GE566" s="92"/>
      <c r="GF566" s="92"/>
      <c r="GG566" s="92"/>
      <c r="GH566" s="92"/>
      <c r="GI566" s="92"/>
      <c r="GJ566" s="92"/>
      <c r="GK566" s="92"/>
      <c r="GL566" s="92"/>
    </row>
    <row r="567" spans="12:194">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c r="FB567" s="92"/>
      <c r="FC567" s="92"/>
      <c r="FD567" s="92"/>
      <c r="FE567" s="92"/>
      <c r="FF567" s="92"/>
      <c r="FG567" s="92"/>
      <c r="FH567" s="92"/>
      <c r="FI567" s="92"/>
      <c r="FJ567" s="92"/>
      <c r="FK567" s="92"/>
      <c r="FL567" s="92"/>
      <c r="FM567" s="92"/>
      <c r="FN567" s="92"/>
      <c r="FO567" s="92"/>
      <c r="FP567" s="92"/>
      <c r="FQ567" s="92"/>
      <c r="FR567" s="92"/>
      <c r="FS567" s="92"/>
      <c r="FT567" s="92"/>
      <c r="FU567" s="92"/>
      <c r="FV567" s="92"/>
      <c r="FW567" s="92"/>
      <c r="FX567" s="92"/>
      <c r="FY567" s="92"/>
      <c r="FZ567" s="92"/>
      <c r="GA567" s="92"/>
      <c r="GB567" s="92"/>
      <c r="GC567" s="92"/>
      <c r="GD567" s="92"/>
      <c r="GE567" s="92"/>
      <c r="GF567" s="92"/>
      <c r="GG567" s="92"/>
      <c r="GH567" s="92"/>
      <c r="GI567" s="92"/>
      <c r="GJ567" s="92"/>
      <c r="GK567" s="92"/>
      <c r="GL567" s="92"/>
    </row>
    <row r="568" spans="12:194">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c r="FB568" s="92"/>
      <c r="FC568" s="92"/>
      <c r="FD568" s="92"/>
      <c r="FE568" s="92"/>
      <c r="FF568" s="92"/>
      <c r="FG568" s="92"/>
      <c r="FH568" s="92"/>
      <c r="FI568" s="92"/>
      <c r="FJ568" s="92"/>
      <c r="FK568" s="92"/>
      <c r="FL568" s="92"/>
      <c r="FM568" s="92"/>
      <c r="FN568" s="92"/>
      <c r="FO568" s="92"/>
      <c r="FP568" s="92"/>
      <c r="FQ568" s="92"/>
      <c r="FR568" s="92"/>
      <c r="FS568" s="92"/>
      <c r="FT568" s="92"/>
      <c r="FU568" s="92"/>
      <c r="FV568" s="92"/>
      <c r="FW568" s="92"/>
      <c r="FX568" s="92"/>
      <c r="FY568" s="92"/>
      <c r="FZ568" s="92"/>
      <c r="GA568" s="92"/>
      <c r="GB568" s="92"/>
      <c r="GC568" s="92"/>
      <c r="GD568" s="92"/>
      <c r="GE568" s="92"/>
      <c r="GF568" s="92"/>
      <c r="GG568" s="92"/>
      <c r="GH568" s="92"/>
      <c r="GI568" s="92"/>
      <c r="GJ568" s="92"/>
      <c r="GK568" s="92"/>
      <c r="GL568" s="92"/>
    </row>
    <row r="569" spans="12:194">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c r="FV569" s="92"/>
      <c r="FW569" s="92"/>
      <c r="FX569" s="92"/>
      <c r="FY569" s="92"/>
      <c r="FZ569" s="92"/>
      <c r="GA569" s="92"/>
      <c r="GB569" s="92"/>
      <c r="GC569" s="92"/>
      <c r="GD569" s="92"/>
      <c r="GE569" s="92"/>
      <c r="GF569" s="92"/>
      <c r="GG569" s="92"/>
      <c r="GH569" s="92"/>
      <c r="GI569" s="92"/>
      <c r="GJ569" s="92"/>
      <c r="GK569" s="92"/>
      <c r="GL569" s="92"/>
    </row>
    <row r="570" spans="12:194">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c r="FB570" s="92"/>
      <c r="FC570" s="92"/>
      <c r="FD570" s="92"/>
      <c r="FE570" s="92"/>
      <c r="FF570" s="92"/>
      <c r="FG570" s="92"/>
      <c r="FH570" s="92"/>
      <c r="FI570" s="92"/>
      <c r="FJ570" s="92"/>
      <c r="FK570" s="92"/>
      <c r="FL570" s="92"/>
      <c r="FM570" s="92"/>
      <c r="FN570" s="92"/>
      <c r="FO570" s="92"/>
      <c r="FP570" s="92"/>
      <c r="FQ570" s="92"/>
      <c r="FR570" s="92"/>
      <c r="FS570" s="92"/>
      <c r="FT570" s="92"/>
      <c r="FU570" s="92"/>
      <c r="FV570" s="92"/>
      <c r="FW570" s="92"/>
      <c r="FX570" s="92"/>
      <c r="FY570" s="92"/>
      <c r="FZ570" s="92"/>
      <c r="GA570" s="92"/>
      <c r="GB570" s="92"/>
      <c r="GC570" s="92"/>
      <c r="GD570" s="92"/>
      <c r="GE570" s="92"/>
      <c r="GF570" s="92"/>
      <c r="GG570" s="92"/>
      <c r="GH570" s="92"/>
      <c r="GI570" s="92"/>
      <c r="GJ570" s="92"/>
      <c r="GK570" s="92"/>
      <c r="GL570" s="92"/>
    </row>
    <row r="571" spans="12:194">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c r="FB571" s="92"/>
      <c r="FC571" s="92"/>
      <c r="FD571" s="92"/>
      <c r="FE571" s="92"/>
      <c r="FF571" s="92"/>
      <c r="FG571" s="92"/>
      <c r="FH571" s="92"/>
      <c r="FI571" s="92"/>
      <c r="FJ571" s="92"/>
      <c r="FK571" s="92"/>
      <c r="FL571" s="92"/>
      <c r="FM571" s="92"/>
      <c r="FN571" s="92"/>
      <c r="FO571" s="92"/>
      <c r="FP571" s="92"/>
      <c r="FQ571" s="92"/>
      <c r="FR571" s="92"/>
      <c r="FS571" s="92"/>
      <c r="FT571" s="92"/>
      <c r="FU571" s="92"/>
      <c r="FV571" s="92"/>
      <c r="FW571" s="92"/>
      <c r="FX571" s="92"/>
      <c r="FY571" s="92"/>
      <c r="FZ571" s="92"/>
      <c r="GA571" s="92"/>
      <c r="GB571" s="92"/>
      <c r="GC571" s="92"/>
      <c r="GD571" s="92"/>
      <c r="GE571" s="92"/>
      <c r="GF571" s="92"/>
      <c r="GG571" s="92"/>
      <c r="GH571" s="92"/>
      <c r="GI571" s="92"/>
      <c r="GJ571" s="92"/>
      <c r="GK571" s="92"/>
      <c r="GL571" s="92"/>
    </row>
    <row r="572" spans="12:194">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2"/>
      <c r="FL572" s="92"/>
      <c r="FM572" s="92"/>
      <c r="FN572" s="92"/>
      <c r="FO572" s="92"/>
      <c r="FP572" s="92"/>
      <c r="FQ572" s="92"/>
      <c r="FR572" s="92"/>
      <c r="FS572" s="92"/>
      <c r="FT572" s="92"/>
      <c r="FU572" s="92"/>
      <c r="FV572" s="92"/>
      <c r="FW572" s="92"/>
      <c r="FX572" s="92"/>
      <c r="FY572" s="92"/>
      <c r="FZ572" s="92"/>
      <c r="GA572" s="92"/>
      <c r="GB572" s="92"/>
      <c r="GC572" s="92"/>
      <c r="GD572" s="92"/>
      <c r="GE572" s="92"/>
      <c r="GF572" s="92"/>
      <c r="GG572" s="92"/>
      <c r="GH572" s="92"/>
      <c r="GI572" s="92"/>
      <c r="GJ572" s="92"/>
      <c r="GK572" s="92"/>
      <c r="GL572" s="92"/>
    </row>
    <row r="573" spans="12:194">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c r="FB573" s="92"/>
      <c r="FC573" s="92"/>
      <c r="FD573" s="92"/>
      <c r="FE573" s="92"/>
      <c r="FF573" s="92"/>
      <c r="FG573" s="92"/>
      <c r="FH573" s="92"/>
      <c r="FI573" s="92"/>
      <c r="FJ573" s="92"/>
      <c r="FK573" s="92"/>
      <c r="FL573" s="92"/>
      <c r="FM573" s="92"/>
      <c r="FN573" s="92"/>
      <c r="FO573" s="92"/>
      <c r="FP573" s="92"/>
      <c r="FQ573" s="92"/>
      <c r="FR573" s="92"/>
      <c r="FS573" s="92"/>
      <c r="FT573" s="92"/>
      <c r="FU573" s="92"/>
      <c r="FV573" s="92"/>
      <c r="FW573" s="92"/>
      <c r="FX573" s="92"/>
      <c r="FY573" s="92"/>
      <c r="FZ573" s="92"/>
      <c r="GA573" s="92"/>
      <c r="GB573" s="92"/>
      <c r="GC573" s="92"/>
      <c r="GD573" s="92"/>
      <c r="GE573" s="92"/>
      <c r="GF573" s="92"/>
      <c r="GG573" s="92"/>
      <c r="GH573" s="92"/>
      <c r="GI573" s="92"/>
      <c r="GJ573" s="92"/>
      <c r="GK573" s="92"/>
      <c r="GL573" s="92"/>
    </row>
    <row r="574" spans="12:194">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c r="GK574" s="92"/>
      <c r="GL574" s="92"/>
    </row>
    <row r="575" spans="12:194">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c r="GF575" s="92"/>
      <c r="GG575" s="92"/>
      <c r="GH575" s="92"/>
      <c r="GI575" s="92"/>
      <c r="GJ575" s="92"/>
      <c r="GK575" s="92"/>
      <c r="GL575" s="92"/>
    </row>
    <row r="576" spans="12:194">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2"/>
      <c r="FL576" s="92"/>
      <c r="FM576" s="92"/>
      <c r="FN576" s="92"/>
      <c r="FO576" s="92"/>
      <c r="FP576" s="92"/>
      <c r="FQ576" s="92"/>
      <c r="FR576" s="92"/>
      <c r="FS576" s="92"/>
      <c r="FT576" s="92"/>
      <c r="FU576" s="92"/>
      <c r="FV576" s="92"/>
      <c r="FW576" s="92"/>
      <c r="FX576" s="92"/>
      <c r="FY576" s="92"/>
      <c r="FZ576" s="92"/>
      <c r="GA576" s="92"/>
      <c r="GB576" s="92"/>
      <c r="GC576" s="92"/>
      <c r="GD576" s="92"/>
      <c r="GE576" s="92"/>
      <c r="GF576" s="92"/>
      <c r="GG576" s="92"/>
      <c r="GH576" s="92"/>
      <c r="GI576" s="92"/>
      <c r="GJ576" s="92"/>
      <c r="GK576" s="92"/>
      <c r="GL576" s="92"/>
    </row>
    <row r="577" spans="12:194">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c r="CM577" s="92"/>
      <c r="CN577" s="92"/>
      <c r="CO577" s="92"/>
      <c r="CP577" s="92"/>
      <c r="CQ577" s="92"/>
      <c r="CR577" s="92"/>
      <c r="CS577" s="92"/>
      <c r="CT577" s="92"/>
      <c r="CU577" s="92"/>
      <c r="CV577" s="92"/>
      <c r="CW577" s="92"/>
      <c r="CX577" s="92"/>
      <c r="CY577" s="92"/>
      <c r="CZ577" s="92"/>
      <c r="DA577" s="92"/>
      <c r="DB577" s="92"/>
      <c r="DC577" s="92"/>
      <c r="DD577" s="92"/>
      <c r="DE577" s="92"/>
      <c r="DF577" s="92"/>
      <c r="DG577" s="92"/>
      <c r="DH577" s="92"/>
      <c r="DI577" s="92"/>
      <c r="DJ577" s="92"/>
      <c r="DK577" s="92"/>
      <c r="DL577" s="92"/>
      <c r="DM577" s="92"/>
      <c r="DN577" s="92"/>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c r="FB577" s="92"/>
      <c r="FC577" s="92"/>
      <c r="FD577" s="92"/>
      <c r="FE577" s="92"/>
      <c r="FF577" s="92"/>
      <c r="FG577" s="92"/>
      <c r="FH577" s="92"/>
      <c r="FI577" s="92"/>
      <c r="FJ577" s="92"/>
      <c r="FK577" s="92"/>
      <c r="FL577" s="92"/>
      <c r="FM577" s="92"/>
      <c r="FN577" s="92"/>
      <c r="FO577" s="92"/>
      <c r="FP577" s="92"/>
      <c r="FQ577" s="92"/>
      <c r="FR577" s="92"/>
      <c r="FS577" s="92"/>
      <c r="FT577" s="92"/>
      <c r="FU577" s="92"/>
      <c r="FV577" s="92"/>
      <c r="FW577" s="92"/>
      <c r="FX577" s="92"/>
      <c r="FY577" s="92"/>
      <c r="FZ577" s="92"/>
      <c r="GA577" s="92"/>
      <c r="GB577" s="92"/>
      <c r="GC577" s="92"/>
      <c r="GD577" s="92"/>
      <c r="GE577" s="92"/>
      <c r="GF577" s="92"/>
      <c r="GG577" s="92"/>
      <c r="GH577" s="92"/>
      <c r="GI577" s="92"/>
      <c r="GJ577" s="92"/>
      <c r="GK577" s="92"/>
      <c r="GL577" s="92"/>
    </row>
    <row r="578" spans="12:194">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c r="GK578" s="92"/>
      <c r="GL578" s="92"/>
    </row>
    <row r="579" spans="12:194">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c r="CM579" s="92"/>
      <c r="CN579" s="92"/>
      <c r="CO579" s="92"/>
      <c r="CP579" s="92"/>
      <c r="CQ579" s="92"/>
      <c r="CR579" s="92"/>
      <c r="CS579" s="92"/>
      <c r="CT579" s="92"/>
      <c r="CU579" s="92"/>
      <c r="CV579" s="92"/>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c r="FB579" s="92"/>
      <c r="FC579" s="92"/>
      <c r="FD579" s="92"/>
      <c r="FE579" s="92"/>
      <c r="FF579" s="92"/>
      <c r="FG579" s="92"/>
      <c r="FH579" s="92"/>
      <c r="FI579" s="92"/>
      <c r="FJ579" s="92"/>
      <c r="FK579" s="92"/>
      <c r="FL579" s="92"/>
      <c r="FM579" s="92"/>
      <c r="FN579" s="92"/>
      <c r="FO579" s="92"/>
      <c r="FP579" s="92"/>
      <c r="FQ579" s="92"/>
      <c r="FR579" s="92"/>
      <c r="FS579" s="92"/>
      <c r="FT579" s="92"/>
      <c r="FU579" s="92"/>
      <c r="FV579" s="92"/>
      <c r="FW579" s="92"/>
      <c r="FX579" s="92"/>
      <c r="FY579" s="92"/>
      <c r="FZ579" s="92"/>
      <c r="GA579" s="92"/>
      <c r="GB579" s="92"/>
      <c r="GC579" s="92"/>
      <c r="GD579" s="92"/>
      <c r="GE579" s="92"/>
      <c r="GF579" s="92"/>
      <c r="GG579" s="92"/>
      <c r="GH579" s="92"/>
      <c r="GI579" s="92"/>
      <c r="GJ579" s="92"/>
      <c r="GK579" s="92"/>
      <c r="GL579" s="92"/>
    </row>
    <row r="580" spans="12:194">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c r="CM580" s="92"/>
      <c r="CN580" s="92"/>
      <c r="CO580" s="92"/>
      <c r="CP580" s="92"/>
      <c r="CQ580" s="92"/>
      <c r="CR580" s="92"/>
      <c r="CS580" s="92"/>
      <c r="CT580" s="92"/>
      <c r="CU580" s="92"/>
      <c r="CV580" s="92"/>
      <c r="CW580" s="92"/>
      <c r="CX580" s="92"/>
      <c r="CY580" s="92"/>
      <c r="CZ580" s="92"/>
      <c r="DA580" s="92"/>
      <c r="DB580" s="92"/>
      <c r="DC580" s="92"/>
      <c r="DD580" s="92"/>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c r="GK580" s="92"/>
      <c r="GL580" s="92"/>
    </row>
    <row r="581" spans="12:194">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c r="CM581" s="92"/>
      <c r="CN581" s="92"/>
      <c r="CO581" s="92"/>
      <c r="CP581" s="92"/>
      <c r="CQ581" s="92"/>
      <c r="CR581" s="92"/>
      <c r="CS581" s="92"/>
      <c r="CT581" s="92"/>
      <c r="CU581" s="92"/>
      <c r="CV581" s="92"/>
      <c r="CW581" s="92"/>
      <c r="CX581" s="92"/>
      <c r="CY581" s="92"/>
      <c r="CZ581" s="92"/>
      <c r="DA581" s="92"/>
      <c r="DB581" s="92"/>
      <c r="DC581" s="92"/>
      <c r="DD581" s="92"/>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92"/>
      <c r="FL581" s="92"/>
      <c r="FM581" s="92"/>
      <c r="FN581" s="92"/>
      <c r="FO581" s="92"/>
      <c r="FP581" s="92"/>
      <c r="FQ581" s="92"/>
      <c r="FR581" s="92"/>
      <c r="FS581" s="92"/>
      <c r="FT581" s="92"/>
      <c r="FU581" s="92"/>
      <c r="FV581" s="92"/>
      <c r="FW581" s="92"/>
      <c r="FX581" s="92"/>
      <c r="FY581" s="92"/>
      <c r="FZ581" s="92"/>
      <c r="GA581" s="92"/>
      <c r="GB581" s="92"/>
      <c r="GC581" s="92"/>
      <c r="GD581" s="92"/>
      <c r="GE581" s="92"/>
      <c r="GF581" s="92"/>
      <c r="GG581" s="92"/>
      <c r="GH581" s="92"/>
      <c r="GI581" s="92"/>
      <c r="GJ581" s="92"/>
      <c r="GK581" s="92"/>
      <c r="GL581" s="92"/>
    </row>
    <row r="582" spans="12:194">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c r="CM582" s="92"/>
      <c r="CN582" s="92"/>
      <c r="CO582" s="92"/>
      <c r="CP582" s="92"/>
      <c r="CQ582" s="92"/>
      <c r="CR582" s="92"/>
      <c r="CS582" s="92"/>
      <c r="CT582" s="92"/>
      <c r="CU582" s="92"/>
      <c r="CV582" s="92"/>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c r="FB582" s="92"/>
      <c r="FC582" s="92"/>
      <c r="FD582" s="92"/>
      <c r="FE582" s="92"/>
      <c r="FF582" s="92"/>
      <c r="FG582" s="92"/>
      <c r="FH582" s="92"/>
      <c r="FI582" s="92"/>
      <c r="FJ582" s="92"/>
      <c r="FK582" s="92"/>
      <c r="FL582" s="92"/>
      <c r="FM582" s="92"/>
      <c r="FN582" s="92"/>
      <c r="FO582" s="92"/>
      <c r="FP582" s="92"/>
      <c r="FQ582" s="92"/>
      <c r="FR582" s="92"/>
      <c r="FS582" s="92"/>
      <c r="FT582" s="92"/>
      <c r="FU582" s="92"/>
      <c r="FV582" s="92"/>
      <c r="FW582" s="92"/>
      <c r="FX582" s="92"/>
      <c r="FY582" s="92"/>
      <c r="FZ582" s="92"/>
      <c r="GA582" s="92"/>
      <c r="GB582" s="92"/>
      <c r="GC582" s="92"/>
      <c r="GD582" s="92"/>
      <c r="GE582" s="92"/>
      <c r="GF582" s="92"/>
      <c r="GG582" s="92"/>
      <c r="GH582" s="92"/>
      <c r="GI582" s="92"/>
      <c r="GJ582" s="92"/>
      <c r="GK582" s="92"/>
      <c r="GL582" s="92"/>
    </row>
    <row r="583" spans="12:194">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c r="CM583" s="92"/>
      <c r="CN583" s="92"/>
      <c r="CO583" s="92"/>
      <c r="CP583" s="92"/>
      <c r="CQ583" s="92"/>
      <c r="CR583" s="92"/>
      <c r="CS583" s="92"/>
      <c r="CT583" s="92"/>
      <c r="CU583" s="92"/>
      <c r="CV583" s="92"/>
      <c r="CW583" s="92"/>
      <c r="CX583" s="92"/>
      <c r="CY583" s="92"/>
      <c r="CZ583" s="92"/>
      <c r="DA583" s="92"/>
      <c r="DB583" s="92"/>
      <c r="DC583" s="92"/>
      <c r="DD583" s="92"/>
      <c r="DE583" s="92"/>
      <c r="DF583" s="92"/>
      <c r="DG583" s="92"/>
      <c r="DH583" s="92"/>
      <c r="DI583" s="92"/>
      <c r="DJ583" s="92"/>
      <c r="DK583" s="92"/>
      <c r="DL583" s="92"/>
      <c r="DM583" s="92"/>
      <c r="DN583" s="92"/>
      <c r="DO583" s="92"/>
      <c r="DP583" s="92"/>
      <c r="DQ583" s="92"/>
      <c r="DR583" s="92"/>
      <c r="DS583" s="92"/>
      <c r="DT583" s="92"/>
      <c r="DU583" s="92"/>
      <c r="DV583" s="92"/>
      <c r="DW583" s="92"/>
      <c r="DX583" s="92"/>
      <c r="DY583" s="92"/>
      <c r="DZ583" s="92"/>
      <c r="EA583" s="92"/>
      <c r="EB583" s="92"/>
      <c r="EC583" s="92"/>
      <c r="ED583" s="92"/>
      <c r="EE583" s="92"/>
      <c r="EF583" s="92"/>
      <c r="EG583" s="92"/>
      <c r="EH583" s="92"/>
      <c r="EI583" s="92"/>
      <c r="EJ583" s="92"/>
      <c r="EK583" s="92"/>
      <c r="EL583" s="92"/>
      <c r="EM583" s="92"/>
      <c r="EN583" s="92"/>
      <c r="EO583" s="92"/>
      <c r="EP583" s="92"/>
      <c r="EQ583" s="92"/>
      <c r="ER583" s="92"/>
      <c r="ES583" s="92"/>
      <c r="ET583" s="92"/>
      <c r="EU583" s="92"/>
      <c r="EV583" s="92"/>
      <c r="EW583" s="92"/>
      <c r="EX583" s="92"/>
      <c r="EY583" s="92"/>
      <c r="EZ583" s="92"/>
      <c r="FA583" s="92"/>
      <c r="FB583" s="92"/>
      <c r="FC583" s="92"/>
      <c r="FD583" s="92"/>
      <c r="FE583" s="92"/>
      <c r="FF583" s="92"/>
      <c r="FG583" s="92"/>
      <c r="FH583" s="92"/>
      <c r="FI583" s="92"/>
      <c r="FJ583" s="92"/>
      <c r="FK583" s="92"/>
      <c r="FL583" s="92"/>
      <c r="FM583" s="92"/>
      <c r="FN583" s="92"/>
      <c r="FO583" s="92"/>
      <c r="FP583" s="92"/>
      <c r="FQ583" s="92"/>
      <c r="FR583" s="92"/>
      <c r="FS583" s="92"/>
      <c r="FT583" s="92"/>
      <c r="FU583" s="92"/>
      <c r="FV583" s="92"/>
      <c r="FW583" s="92"/>
      <c r="FX583" s="92"/>
      <c r="FY583" s="92"/>
      <c r="FZ583" s="92"/>
      <c r="GA583" s="92"/>
      <c r="GB583" s="92"/>
      <c r="GC583" s="92"/>
      <c r="GD583" s="92"/>
      <c r="GE583" s="92"/>
      <c r="GF583" s="92"/>
      <c r="GG583" s="92"/>
      <c r="GH583" s="92"/>
      <c r="GI583" s="92"/>
      <c r="GJ583" s="92"/>
      <c r="GK583" s="92"/>
      <c r="GL583" s="92"/>
    </row>
    <row r="584" spans="12:194">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c r="CM584" s="92"/>
      <c r="CN584" s="92"/>
      <c r="CO584" s="92"/>
      <c r="CP584" s="92"/>
      <c r="CQ584" s="92"/>
      <c r="CR584" s="92"/>
      <c r="CS584" s="92"/>
      <c r="CT584" s="92"/>
      <c r="CU584" s="92"/>
      <c r="CV584" s="92"/>
      <c r="CW584" s="92"/>
      <c r="CX584" s="92"/>
      <c r="CY584" s="92"/>
      <c r="CZ584" s="92"/>
      <c r="DA584" s="92"/>
      <c r="DB584" s="92"/>
      <c r="DC584" s="92"/>
      <c r="DD584" s="92"/>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c r="FB584" s="92"/>
      <c r="FC584" s="92"/>
      <c r="FD584" s="92"/>
      <c r="FE584" s="92"/>
      <c r="FF584" s="92"/>
      <c r="FG584" s="92"/>
      <c r="FH584" s="92"/>
      <c r="FI584" s="92"/>
      <c r="FJ584" s="92"/>
      <c r="FK584" s="92"/>
      <c r="FL584" s="92"/>
      <c r="FM584" s="92"/>
      <c r="FN584" s="92"/>
      <c r="FO584" s="92"/>
      <c r="FP584" s="92"/>
      <c r="FQ584" s="92"/>
      <c r="FR584" s="92"/>
      <c r="FS584" s="92"/>
      <c r="FT584" s="92"/>
      <c r="FU584" s="92"/>
      <c r="FV584" s="92"/>
      <c r="FW584" s="92"/>
      <c r="FX584" s="92"/>
      <c r="FY584" s="92"/>
      <c r="FZ584" s="92"/>
      <c r="GA584" s="92"/>
      <c r="GB584" s="92"/>
      <c r="GC584" s="92"/>
      <c r="GD584" s="92"/>
      <c r="GE584" s="92"/>
      <c r="GF584" s="92"/>
      <c r="GG584" s="92"/>
      <c r="GH584" s="92"/>
      <c r="GI584" s="92"/>
      <c r="GJ584" s="92"/>
      <c r="GK584" s="92"/>
      <c r="GL584" s="92"/>
    </row>
    <row r="585" spans="12:194">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c r="CM585" s="92"/>
      <c r="CN585" s="92"/>
      <c r="CO585" s="92"/>
      <c r="CP585" s="92"/>
      <c r="CQ585" s="92"/>
      <c r="CR585" s="92"/>
      <c r="CS585" s="92"/>
      <c r="CT585" s="92"/>
      <c r="CU585" s="92"/>
      <c r="CV585" s="92"/>
      <c r="CW585" s="92"/>
      <c r="CX585" s="92"/>
      <c r="CY585" s="92"/>
      <c r="CZ585" s="92"/>
      <c r="DA585" s="92"/>
      <c r="DB585" s="92"/>
      <c r="DC585" s="92"/>
      <c r="DD585" s="92"/>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c r="FB585" s="92"/>
      <c r="FC585" s="92"/>
      <c r="FD585" s="92"/>
      <c r="FE585" s="92"/>
      <c r="FF585" s="92"/>
      <c r="FG585" s="92"/>
      <c r="FH585" s="92"/>
      <c r="FI585" s="92"/>
      <c r="FJ585" s="92"/>
      <c r="FK585" s="92"/>
      <c r="FL585" s="92"/>
      <c r="FM585" s="92"/>
      <c r="FN585" s="92"/>
      <c r="FO585" s="92"/>
      <c r="FP585" s="92"/>
      <c r="FQ585" s="92"/>
      <c r="FR585" s="92"/>
      <c r="FS585" s="92"/>
      <c r="FT585" s="92"/>
      <c r="FU585" s="92"/>
      <c r="FV585" s="92"/>
      <c r="FW585" s="92"/>
      <c r="FX585" s="92"/>
      <c r="FY585" s="92"/>
      <c r="FZ585" s="92"/>
      <c r="GA585" s="92"/>
      <c r="GB585" s="92"/>
      <c r="GC585" s="92"/>
      <c r="GD585" s="92"/>
      <c r="GE585" s="92"/>
      <c r="GF585" s="92"/>
      <c r="GG585" s="92"/>
      <c r="GH585" s="92"/>
      <c r="GI585" s="92"/>
      <c r="GJ585" s="92"/>
      <c r="GK585" s="92"/>
      <c r="GL585" s="92"/>
    </row>
    <row r="586" spans="12:194">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c r="CM586" s="92"/>
      <c r="CN586" s="92"/>
      <c r="CO586" s="92"/>
      <c r="CP586" s="92"/>
      <c r="CQ586" s="92"/>
      <c r="CR586" s="92"/>
      <c r="CS586" s="92"/>
      <c r="CT586" s="92"/>
      <c r="CU586" s="92"/>
      <c r="CV586" s="92"/>
      <c r="CW586" s="92"/>
      <c r="CX586" s="92"/>
      <c r="CY586" s="92"/>
      <c r="CZ586" s="92"/>
      <c r="DA586" s="92"/>
      <c r="DB586" s="92"/>
      <c r="DC586" s="92"/>
      <c r="DD586" s="92"/>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c r="FB586" s="92"/>
      <c r="FC586" s="92"/>
      <c r="FD586" s="92"/>
      <c r="FE586" s="92"/>
      <c r="FF586" s="92"/>
      <c r="FG586" s="92"/>
      <c r="FH586" s="92"/>
      <c r="FI586" s="92"/>
      <c r="FJ586" s="92"/>
      <c r="FK586" s="92"/>
      <c r="FL586" s="92"/>
      <c r="FM586" s="92"/>
      <c r="FN586" s="92"/>
      <c r="FO586" s="92"/>
      <c r="FP586" s="92"/>
      <c r="FQ586" s="92"/>
      <c r="FR586" s="92"/>
      <c r="FS586" s="92"/>
      <c r="FT586" s="92"/>
      <c r="FU586" s="92"/>
      <c r="FV586" s="92"/>
      <c r="FW586" s="92"/>
      <c r="FX586" s="92"/>
      <c r="FY586" s="92"/>
      <c r="FZ586" s="92"/>
      <c r="GA586" s="92"/>
      <c r="GB586" s="92"/>
      <c r="GC586" s="92"/>
      <c r="GD586" s="92"/>
      <c r="GE586" s="92"/>
      <c r="GF586" s="92"/>
      <c r="GG586" s="92"/>
      <c r="GH586" s="92"/>
      <c r="GI586" s="92"/>
      <c r="GJ586" s="92"/>
      <c r="GK586" s="92"/>
      <c r="GL586" s="92"/>
    </row>
    <row r="587" spans="12:194">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2"/>
      <c r="FL587" s="92"/>
      <c r="FM587" s="92"/>
      <c r="FN587" s="92"/>
      <c r="FO587" s="92"/>
      <c r="FP587" s="92"/>
      <c r="FQ587" s="92"/>
      <c r="FR587" s="92"/>
      <c r="FS587" s="92"/>
      <c r="FT587" s="92"/>
      <c r="FU587" s="92"/>
      <c r="FV587" s="92"/>
      <c r="FW587" s="92"/>
      <c r="FX587" s="92"/>
      <c r="FY587" s="92"/>
      <c r="FZ587" s="92"/>
      <c r="GA587" s="92"/>
      <c r="GB587" s="92"/>
      <c r="GC587" s="92"/>
      <c r="GD587" s="92"/>
      <c r="GE587" s="92"/>
      <c r="GF587" s="92"/>
      <c r="GG587" s="92"/>
      <c r="GH587" s="92"/>
      <c r="GI587" s="92"/>
      <c r="GJ587" s="92"/>
      <c r="GK587" s="92"/>
      <c r="GL587" s="92"/>
    </row>
    <row r="588" spans="12:194">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2"/>
      <c r="FL588" s="92"/>
      <c r="FM588" s="92"/>
      <c r="FN588" s="92"/>
      <c r="FO588" s="92"/>
      <c r="FP588" s="92"/>
      <c r="FQ588" s="92"/>
      <c r="FR588" s="92"/>
      <c r="FS588" s="92"/>
      <c r="FT588" s="92"/>
      <c r="FU588" s="92"/>
      <c r="FV588" s="92"/>
      <c r="FW588" s="92"/>
      <c r="FX588" s="92"/>
      <c r="FY588" s="92"/>
      <c r="FZ588" s="92"/>
      <c r="GA588" s="92"/>
      <c r="GB588" s="92"/>
      <c r="GC588" s="92"/>
      <c r="GD588" s="92"/>
      <c r="GE588" s="92"/>
      <c r="GF588" s="92"/>
      <c r="GG588" s="92"/>
      <c r="GH588" s="92"/>
      <c r="GI588" s="92"/>
      <c r="GJ588" s="92"/>
      <c r="GK588" s="92"/>
      <c r="GL588" s="92"/>
    </row>
    <row r="589" spans="12:194">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c r="CM589" s="92"/>
      <c r="CN589" s="92"/>
      <c r="CO589" s="92"/>
      <c r="CP589" s="92"/>
      <c r="CQ589" s="92"/>
      <c r="CR589" s="92"/>
      <c r="CS589" s="92"/>
      <c r="CT589" s="92"/>
      <c r="CU589" s="92"/>
      <c r="CV589" s="92"/>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c r="GI589" s="92"/>
      <c r="GJ589" s="92"/>
      <c r="GK589" s="92"/>
      <c r="GL589" s="92"/>
    </row>
    <row r="590" spans="12:194">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c r="GK590" s="92"/>
      <c r="GL590" s="92"/>
    </row>
    <row r="591" spans="12:194">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c r="CM591" s="92"/>
      <c r="CN591" s="92"/>
      <c r="CO591" s="92"/>
      <c r="CP591" s="92"/>
      <c r="CQ591" s="92"/>
      <c r="CR591" s="92"/>
      <c r="CS591" s="92"/>
      <c r="CT591" s="92"/>
      <c r="CU591" s="92"/>
      <c r="CV591" s="92"/>
      <c r="CW591" s="92"/>
      <c r="CX591" s="92"/>
      <c r="CY591" s="92"/>
      <c r="CZ591" s="92"/>
      <c r="DA591" s="92"/>
      <c r="DB591" s="92"/>
      <c r="DC591" s="92"/>
      <c r="DD591" s="92"/>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c r="FB591" s="92"/>
      <c r="FC591" s="92"/>
      <c r="FD591" s="92"/>
      <c r="FE591" s="92"/>
      <c r="FF591" s="92"/>
      <c r="FG591" s="92"/>
      <c r="FH591" s="92"/>
      <c r="FI591" s="92"/>
      <c r="FJ591" s="92"/>
      <c r="FK591" s="92"/>
      <c r="FL591" s="92"/>
      <c r="FM591" s="92"/>
      <c r="FN591" s="92"/>
      <c r="FO591" s="92"/>
      <c r="FP591" s="92"/>
      <c r="FQ591" s="92"/>
      <c r="FR591" s="92"/>
      <c r="FS591" s="92"/>
      <c r="FT591" s="92"/>
      <c r="FU591" s="92"/>
      <c r="FV591" s="92"/>
      <c r="FW591" s="92"/>
      <c r="FX591" s="92"/>
      <c r="FY591" s="92"/>
      <c r="FZ591" s="92"/>
      <c r="GA591" s="92"/>
      <c r="GB591" s="92"/>
      <c r="GC591" s="92"/>
      <c r="GD591" s="92"/>
      <c r="GE591" s="92"/>
      <c r="GF591" s="92"/>
      <c r="GG591" s="92"/>
      <c r="GH591" s="92"/>
      <c r="GI591" s="92"/>
      <c r="GJ591" s="92"/>
      <c r="GK591" s="92"/>
      <c r="GL591" s="92"/>
    </row>
    <row r="592" spans="12:194">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c r="GI592" s="92"/>
      <c r="GJ592" s="92"/>
      <c r="GK592" s="92"/>
      <c r="GL592" s="92"/>
    </row>
    <row r="593" spans="12:194">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c r="CM593" s="92"/>
      <c r="CN593" s="92"/>
      <c r="CO593" s="92"/>
      <c r="CP593" s="92"/>
      <c r="CQ593" s="92"/>
      <c r="CR593" s="92"/>
      <c r="CS593" s="92"/>
      <c r="CT593" s="92"/>
      <c r="CU593" s="92"/>
      <c r="CV593" s="92"/>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c r="FB593" s="92"/>
      <c r="FC593" s="92"/>
      <c r="FD593" s="92"/>
      <c r="FE593" s="92"/>
      <c r="FF593" s="92"/>
      <c r="FG593" s="92"/>
      <c r="FH593" s="92"/>
      <c r="FI593" s="92"/>
      <c r="FJ593" s="92"/>
      <c r="FK593" s="92"/>
      <c r="FL593" s="92"/>
      <c r="FM593" s="92"/>
      <c r="FN593" s="92"/>
      <c r="FO593" s="92"/>
      <c r="FP593" s="92"/>
      <c r="FQ593" s="92"/>
      <c r="FR593" s="92"/>
      <c r="FS593" s="92"/>
      <c r="FT593" s="92"/>
      <c r="FU593" s="92"/>
      <c r="FV593" s="92"/>
      <c r="FW593" s="92"/>
      <c r="FX593" s="92"/>
      <c r="FY593" s="92"/>
      <c r="FZ593" s="92"/>
      <c r="GA593" s="92"/>
      <c r="GB593" s="92"/>
      <c r="GC593" s="92"/>
      <c r="GD593" s="92"/>
      <c r="GE593" s="92"/>
      <c r="GF593" s="92"/>
      <c r="GG593" s="92"/>
      <c r="GH593" s="92"/>
      <c r="GI593" s="92"/>
      <c r="GJ593" s="92"/>
      <c r="GK593" s="92"/>
      <c r="GL593" s="92"/>
    </row>
    <row r="594" spans="12:194">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c r="CM594" s="92"/>
      <c r="CN594" s="92"/>
      <c r="CO594" s="92"/>
      <c r="CP594" s="92"/>
      <c r="CQ594" s="92"/>
      <c r="CR594" s="92"/>
      <c r="CS594" s="92"/>
      <c r="CT594" s="92"/>
      <c r="CU594" s="92"/>
      <c r="CV594" s="92"/>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c r="FB594" s="92"/>
      <c r="FC594" s="92"/>
      <c r="FD594" s="92"/>
      <c r="FE594" s="92"/>
      <c r="FF594" s="92"/>
      <c r="FG594" s="92"/>
      <c r="FH594" s="92"/>
      <c r="FI594" s="92"/>
      <c r="FJ594" s="92"/>
      <c r="FK594" s="92"/>
      <c r="FL594" s="92"/>
      <c r="FM594" s="92"/>
      <c r="FN594" s="92"/>
      <c r="FO594" s="92"/>
      <c r="FP594" s="92"/>
      <c r="FQ594" s="92"/>
      <c r="FR594" s="92"/>
      <c r="FS594" s="92"/>
      <c r="FT594" s="92"/>
      <c r="FU594" s="92"/>
      <c r="FV594" s="92"/>
      <c r="FW594" s="92"/>
      <c r="FX594" s="92"/>
      <c r="FY594" s="92"/>
      <c r="FZ594" s="92"/>
      <c r="GA594" s="92"/>
      <c r="GB594" s="92"/>
      <c r="GC594" s="92"/>
      <c r="GD594" s="92"/>
      <c r="GE594" s="92"/>
      <c r="GF594" s="92"/>
      <c r="GG594" s="92"/>
      <c r="GH594" s="92"/>
      <c r="GI594" s="92"/>
      <c r="GJ594" s="92"/>
      <c r="GK594" s="92"/>
      <c r="GL594" s="92"/>
    </row>
    <row r="595" spans="12:194">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c r="CM595" s="92"/>
      <c r="CN595" s="92"/>
      <c r="CO595" s="92"/>
      <c r="CP595" s="92"/>
      <c r="CQ595" s="92"/>
      <c r="CR595" s="92"/>
      <c r="CS595" s="92"/>
      <c r="CT595" s="92"/>
      <c r="CU595" s="92"/>
      <c r="CV595" s="92"/>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c r="FB595" s="92"/>
      <c r="FC595" s="92"/>
      <c r="FD595" s="92"/>
      <c r="FE595" s="92"/>
      <c r="FF595" s="92"/>
      <c r="FG595" s="92"/>
      <c r="FH595" s="92"/>
      <c r="FI595" s="92"/>
      <c r="FJ595" s="92"/>
      <c r="FK595" s="92"/>
      <c r="FL595" s="92"/>
      <c r="FM595" s="92"/>
      <c r="FN595" s="92"/>
      <c r="FO595" s="92"/>
      <c r="FP595" s="92"/>
      <c r="FQ595" s="92"/>
      <c r="FR595" s="92"/>
      <c r="FS595" s="92"/>
      <c r="FT595" s="92"/>
      <c r="FU595" s="92"/>
      <c r="FV595" s="92"/>
      <c r="FW595" s="92"/>
      <c r="FX595" s="92"/>
      <c r="FY595" s="92"/>
      <c r="FZ595" s="92"/>
      <c r="GA595" s="92"/>
      <c r="GB595" s="92"/>
      <c r="GC595" s="92"/>
      <c r="GD595" s="92"/>
      <c r="GE595" s="92"/>
      <c r="GF595" s="92"/>
      <c r="GG595" s="92"/>
      <c r="GH595" s="92"/>
      <c r="GI595" s="92"/>
      <c r="GJ595" s="92"/>
      <c r="GK595" s="92"/>
      <c r="GL595" s="92"/>
    </row>
    <row r="596" spans="12:194">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c r="CM596" s="92"/>
      <c r="CN596" s="92"/>
      <c r="CO596" s="92"/>
      <c r="CP596" s="92"/>
      <c r="CQ596" s="92"/>
      <c r="CR596" s="92"/>
      <c r="CS596" s="92"/>
      <c r="CT596" s="92"/>
      <c r="CU596" s="92"/>
      <c r="CV596" s="92"/>
      <c r="CW596" s="92"/>
      <c r="CX596" s="92"/>
      <c r="CY596" s="92"/>
      <c r="CZ596" s="92"/>
      <c r="DA596" s="92"/>
      <c r="DB596" s="92"/>
      <c r="DC596" s="92"/>
      <c r="DD596" s="92"/>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c r="FB596" s="92"/>
      <c r="FC596" s="92"/>
      <c r="FD596" s="92"/>
      <c r="FE596" s="92"/>
      <c r="FF596" s="92"/>
      <c r="FG596" s="92"/>
      <c r="FH596" s="92"/>
      <c r="FI596" s="92"/>
      <c r="FJ596" s="92"/>
      <c r="FK596" s="92"/>
      <c r="FL596" s="92"/>
      <c r="FM596" s="92"/>
      <c r="FN596" s="92"/>
      <c r="FO596" s="92"/>
      <c r="FP596" s="92"/>
      <c r="FQ596" s="92"/>
      <c r="FR596" s="92"/>
      <c r="FS596" s="92"/>
      <c r="FT596" s="92"/>
      <c r="FU596" s="92"/>
      <c r="FV596" s="92"/>
      <c r="FW596" s="92"/>
      <c r="FX596" s="92"/>
      <c r="FY596" s="92"/>
      <c r="FZ596" s="92"/>
      <c r="GA596" s="92"/>
      <c r="GB596" s="92"/>
      <c r="GC596" s="92"/>
      <c r="GD596" s="92"/>
      <c r="GE596" s="92"/>
      <c r="GF596" s="92"/>
      <c r="GG596" s="92"/>
      <c r="GH596" s="92"/>
      <c r="GI596" s="92"/>
      <c r="GJ596" s="92"/>
      <c r="GK596" s="92"/>
      <c r="GL596" s="92"/>
    </row>
    <row r="597" spans="12:194">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c r="CM597" s="92"/>
      <c r="CN597" s="92"/>
      <c r="CO597" s="92"/>
      <c r="CP597" s="92"/>
      <c r="CQ597" s="92"/>
      <c r="CR597" s="92"/>
      <c r="CS597" s="92"/>
      <c r="CT597" s="92"/>
      <c r="CU597" s="92"/>
      <c r="CV597" s="92"/>
      <c r="CW597" s="92"/>
      <c r="CX597" s="92"/>
      <c r="CY597" s="92"/>
      <c r="CZ597" s="92"/>
      <c r="DA597" s="92"/>
      <c r="DB597" s="92"/>
      <c r="DC597" s="92"/>
      <c r="DD597" s="92"/>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c r="GI597" s="92"/>
      <c r="GJ597" s="92"/>
      <c r="GK597" s="92"/>
      <c r="GL597" s="92"/>
    </row>
    <row r="598" spans="12:194">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c r="CM598" s="92"/>
      <c r="CN598" s="92"/>
      <c r="CO598" s="92"/>
      <c r="CP598" s="92"/>
      <c r="CQ598" s="92"/>
      <c r="CR598" s="92"/>
      <c r="CS598" s="92"/>
      <c r="CT598" s="92"/>
      <c r="CU598" s="92"/>
      <c r="CV598" s="92"/>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c r="FB598" s="92"/>
      <c r="FC598" s="92"/>
      <c r="FD598" s="92"/>
      <c r="FE598" s="92"/>
      <c r="FF598" s="92"/>
      <c r="FG598" s="92"/>
      <c r="FH598" s="92"/>
      <c r="FI598" s="92"/>
      <c r="FJ598" s="92"/>
      <c r="FK598" s="92"/>
      <c r="FL598" s="92"/>
      <c r="FM598" s="92"/>
      <c r="FN598" s="92"/>
      <c r="FO598" s="92"/>
      <c r="FP598" s="92"/>
      <c r="FQ598" s="92"/>
      <c r="FR598" s="92"/>
      <c r="FS598" s="92"/>
      <c r="FT598" s="92"/>
      <c r="FU598" s="92"/>
      <c r="FV598" s="92"/>
      <c r="FW598" s="92"/>
      <c r="FX598" s="92"/>
      <c r="FY598" s="92"/>
      <c r="FZ598" s="92"/>
      <c r="GA598" s="92"/>
      <c r="GB598" s="92"/>
      <c r="GC598" s="92"/>
      <c r="GD598" s="92"/>
      <c r="GE598" s="92"/>
      <c r="GF598" s="92"/>
      <c r="GG598" s="92"/>
      <c r="GH598" s="92"/>
      <c r="GI598" s="92"/>
      <c r="GJ598" s="92"/>
      <c r="GK598" s="92"/>
      <c r="GL598" s="92"/>
    </row>
    <row r="599" spans="12:194">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c r="CM599" s="92"/>
      <c r="CN599" s="92"/>
      <c r="CO599" s="92"/>
      <c r="CP599" s="92"/>
      <c r="CQ599" s="92"/>
      <c r="CR599" s="92"/>
      <c r="CS599" s="92"/>
      <c r="CT599" s="92"/>
      <c r="CU599" s="92"/>
      <c r="CV599" s="92"/>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c r="FB599" s="92"/>
      <c r="FC599" s="92"/>
      <c r="FD599" s="92"/>
      <c r="FE599" s="92"/>
      <c r="FF599" s="92"/>
      <c r="FG599" s="92"/>
      <c r="FH599" s="92"/>
      <c r="FI599" s="92"/>
      <c r="FJ599" s="92"/>
      <c r="FK599" s="92"/>
      <c r="FL599" s="92"/>
      <c r="FM599" s="92"/>
      <c r="FN599" s="92"/>
      <c r="FO599" s="92"/>
      <c r="FP599" s="92"/>
      <c r="FQ599" s="92"/>
      <c r="FR599" s="92"/>
      <c r="FS599" s="92"/>
      <c r="FT599" s="92"/>
      <c r="FU599" s="92"/>
      <c r="FV599" s="92"/>
      <c r="FW599" s="92"/>
      <c r="FX599" s="92"/>
      <c r="FY599" s="92"/>
      <c r="FZ599" s="92"/>
      <c r="GA599" s="92"/>
      <c r="GB599" s="92"/>
      <c r="GC599" s="92"/>
      <c r="GD599" s="92"/>
      <c r="GE599" s="92"/>
      <c r="GF599" s="92"/>
      <c r="GG599" s="92"/>
      <c r="GH599" s="92"/>
      <c r="GI599" s="92"/>
      <c r="GJ599" s="92"/>
      <c r="GK599" s="92"/>
      <c r="GL599" s="92"/>
    </row>
    <row r="600" spans="12:194">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c r="GK600" s="92"/>
      <c r="GL600" s="92"/>
    </row>
    <row r="601" spans="12:194">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c r="GK601" s="92"/>
      <c r="GL601" s="92"/>
    </row>
    <row r="602" spans="12:194">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c r="GK602" s="92"/>
      <c r="GL602" s="92"/>
    </row>
    <row r="603" spans="12:194">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c r="CM603" s="92"/>
      <c r="CN603" s="92"/>
      <c r="CO603" s="92"/>
      <c r="CP603" s="92"/>
      <c r="CQ603" s="92"/>
      <c r="CR603" s="92"/>
      <c r="CS603" s="92"/>
      <c r="CT603" s="92"/>
      <c r="CU603" s="92"/>
      <c r="CV603" s="92"/>
      <c r="CW603" s="92"/>
      <c r="CX603" s="92"/>
      <c r="CY603" s="92"/>
      <c r="CZ603" s="92"/>
      <c r="DA603" s="92"/>
      <c r="DB603" s="92"/>
      <c r="DC603" s="92"/>
      <c r="DD603" s="92"/>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c r="FB603" s="92"/>
      <c r="FC603" s="92"/>
      <c r="FD603" s="92"/>
      <c r="FE603" s="92"/>
      <c r="FF603" s="92"/>
      <c r="FG603" s="92"/>
      <c r="FH603" s="92"/>
      <c r="FI603" s="92"/>
      <c r="FJ603" s="92"/>
      <c r="FK603" s="92"/>
      <c r="FL603" s="92"/>
      <c r="FM603" s="92"/>
      <c r="FN603" s="92"/>
      <c r="FO603" s="92"/>
      <c r="FP603" s="92"/>
      <c r="FQ603" s="92"/>
      <c r="FR603" s="92"/>
      <c r="FS603" s="92"/>
      <c r="FT603" s="92"/>
      <c r="FU603" s="92"/>
      <c r="FV603" s="92"/>
      <c r="FW603" s="92"/>
      <c r="FX603" s="92"/>
      <c r="FY603" s="92"/>
      <c r="FZ603" s="92"/>
      <c r="GA603" s="92"/>
      <c r="GB603" s="92"/>
      <c r="GC603" s="92"/>
      <c r="GD603" s="92"/>
      <c r="GE603" s="92"/>
      <c r="GF603" s="92"/>
      <c r="GG603" s="92"/>
      <c r="GH603" s="92"/>
      <c r="GI603" s="92"/>
      <c r="GJ603" s="92"/>
      <c r="GK603" s="92"/>
      <c r="GL603" s="92"/>
    </row>
    <row r="604" spans="12:194">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c r="FB604" s="92"/>
      <c r="FC604" s="92"/>
      <c r="FD604" s="92"/>
      <c r="FE604" s="92"/>
      <c r="FF604" s="92"/>
      <c r="FG604" s="92"/>
      <c r="FH604" s="92"/>
      <c r="FI604" s="92"/>
      <c r="FJ604" s="92"/>
      <c r="FK604" s="92"/>
      <c r="FL604" s="92"/>
      <c r="FM604" s="92"/>
      <c r="FN604" s="92"/>
      <c r="FO604" s="92"/>
      <c r="FP604" s="92"/>
      <c r="FQ604" s="92"/>
      <c r="FR604" s="92"/>
      <c r="FS604" s="92"/>
      <c r="FT604" s="92"/>
      <c r="FU604" s="92"/>
      <c r="FV604" s="92"/>
      <c r="FW604" s="92"/>
      <c r="FX604" s="92"/>
      <c r="FY604" s="92"/>
      <c r="FZ604" s="92"/>
      <c r="GA604" s="92"/>
      <c r="GB604" s="92"/>
      <c r="GC604" s="92"/>
      <c r="GD604" s="92"/>
      <c r="GE604" s="92"/>
      <c r="GF604" s="92"/>
      <c r="GG604" s="92"/>
      <c r="GH604" s="92"/>
      <c r="GI604" s="92"/>
      <c r="GJ604" s="92"/>
      <c r="GK604" s="92"/>
      <c r="GL604" s="92"/>
    </row>
    <row r="605" spans="12:194">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c r="GK605" s="92"/>
      <c r="GL605" s="92"/>
    </row>
    <row r="606" spans="12:194">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c r="FB606" s="92"/>
      <c r="FC606" s="92"/>
      <c r="FD606" s="92"/>
      <c r="FE606" s="92"/>
      <c r="FF606" s="92"/>
      <c r="FG606" s="92"/>
      <c r="FH606" s="92"/>
      <c r="FI606" s="92"/>
      <c r="FJ606" s="92"/>
      <c r="FK606" s="92"/>
      <c r="FL606" s="92"/>
      <c r="FM606" s="92"/>
      <c r="FN606" s="92"/>
      <c r="FO606" s="92"/>
      <c r="FP606" s="92"/>
      <c r="FQ606" s="92"/>
      <c r="FR606" s="92"/>
      <c r="FS606" s="92"/>
      <c r="FT606" s="92"/>
      <c r="FU606" s="92"/>
      <c r="FV606" s="92"/>
      <c r="FW606" s="92"/>
      <c r="FX606" s="92"/>
      <c r="FY606" s="92"/>
      <c r="FZ606" s="92"/>
      <c r="GA606" s="92"/>
      <c r="GB606" s="92"/>
      <c r="GC606" s="92"/>
      <c r="GD606" s="92"/>
      <c r="GE606" s="92"/>
      <c r="GF606" s="92"/>
      <c r="GG606" s="92"/>
      <c r="GH606" s="92"/>
      <c r="GI606" s="92"/>
      <c r="GJ606" s="92"/>
      <c r="GK606" s="92"/>
      <c r="GL606" s="92"/>
    </row>
    <row r="607" spans="12:194">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c r="FB607" s="92"/>
      <c r="FC607" s="92"/>
      <c r="FD607" s="92"/>
      <c r="FE607" s="92"/>
      <c r="FF607" s="92"/>
      <c r="FG607" s="92"/>
      <c r="FH607" s="92"/>
      <c r="FI607" s="92"/>
      <c r="FJ607" s="92"/>
      <c r="FK607" s="92"/>
      <c r="FL607" s="92"/>
      <c r="FM607" s="92"/>
      <c r="FN607" s="92"/>
      <c r="FO607" s="92"/>
      <c r="FP607" s="92"/>
      <c r="FQ607" s="92"/>
      <c r="FR607" s="92"/>
      <c r="FS607" s="92"/>
      <c r="FT607" s="92"/>
      <c r="FU607" s="92"/>
      <c r="FV607" s="92"/>
      <c r="FW607" s="92"/>
      <c r="FX607" s="92"/>
      <c r="FY607" s="92"/>
      <c r="FZ607" s="92"/>
      <c r="GA607" s="92"/>
      <c r="GB607" s="92"/>
      <c r="GC607" s="92"/>
      <c r="GD607" s="92"/>
      <c r="GE607" s="92"/>
      <c r="GF607" s="92"/>
      <c r="GG607" s="92"/>
      <c r="GH607" s="92"/>
      <c r="GI607" s="92"/>
      <c r="GJ607" s="92"/>
      <c r="GK607" s="92"/>
      <c r="GL607" s="92"/>
    </row>
    <row r="608" spans="12:194">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c r="FB608" s="92"/>
      <c r="FC608" s="92"/>
      <c r="FD608" s="92"/>
      <c r="FE608" s="92"/>
      <c r="FF608" s="92"/>
      <c r="FG608" s="92"/>
      <c r="FH608" s="92"/>
      <c r="FI608" s="92"/>
      <c r="FJ608" s="92"/>
      <c r="FK608" s="92"/>
      <c r="FL608" s="92"/>
      <c r="FM608" s="92"/>
      <c r="FN608" s="92"/>
      <c r="FO608" s="92"/>
      <c r="FP608" s="92"/>
      <c r="FQ608" s="92"/>
      <c r="FR608" s="92"/>
      <c r="FS608" s="92"/>
      <c r="FT608" s="92"/>
      <c r="FU608" s="92"/>
      <c r="FV608" s="92"/>
      <c r="FW608" s="92"/>
      <c r="FX608" s="92"/>
      <c r="FY608" s="92"/>
      <c r="FZ608" s="92"/>
      <c r="GA608" s="92"/>
      <c r="GB608" s="92"/>
      <c r="GC608" s="92"/>
      <c r="GD608" s="92"/>
      <c r="GE608" s="92"/>
      <c r="GF608" s="92"/>
      <c r="GG608" s="92"/>
      <c r="GH608" s="92"/>
      <c r="GI608" s="92"/>
      <c r="GJ608" s="92"/>
      <c r="GK608" s="92"/>
      <c r="GL608" s="92"/>
    </row>
    <row r="609" spans="12:194">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c r="FB609" s="92"/>
      <c r="FC609" s="92"/>
      <c r="FD609" s="92"/>
      <c r="FE609" s="92"/>
      <c r="FF609" s="92"/>
      <c r="FG609" s="92"/>
      <c r="FH609" s="92"/>
      <c r="FI609" s="92"/>
      <c r="FJ609" s="92"/>
      <c r="FK609" s="92"/>
      <c r="FL609" s="92"/>
      <c r="FM609" s="92"/>
      <c r="FN609" s="92"/>
      <c r="FO609" s="92"/>
      <c r="FP609" s="92"/>
      <c r="FQ609" s="92"/>
      <c r="FR609" s="92"/>
      <c r="FS609" s="92"/>
      <c r="FT609" s="92"/>
      <c r="FU609" s="92"/>
      <c r="FV609" s="92"/>
      <c r="FW609" s="92"/>
      <c r="FX609" s="92"/>
      <c r="FY609" s="92"/>
      <c r="FZ609" s="92"/>
      <c r="GA609" s="92"/>
      <c r="GB609" s="92"/>
      <c r="GC609" s="92"/>
      <c r="GD609" s="92"/>
      <c r="GE609" s="92"/>
      <c r="GF609" s="92"/>
      <c r="GG609" s="92"/>
      <c r="GH609" s="92"/>
      <c r="GI609" s="92"/>
      <c r="GJ609" s="92"/>
      <c r="GK609" s="92"/>
      <c r="GL609" s="92"/>
    </row>
    <row r="610" spans="12:194">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c r="FB610" s="92"/>
      <c r="FC610" s="92"/>
      <c r="FD610" s="92"/>
      <c r="FE610" s="92"/>
      <c r="FF610" s="92"/>
      <c r="FG610" s="92"/>
      <c r="FH610" s="92"/>
      <c r="FI610" s="92"/>
      <c r="FJ610" s="92"/>
      <c r="FK610" s="92"/>
      <c r="FL610" s="92"/>
      <c r="FM610" s="92"/>
      <c r="FN610" s="92"/>
      <c r="FO610" s="92"/>
      <c r="FP610" s="92"/>
      <c r="FQ610" s="92"/>
      <c r="FR610" s="92"/>
      <c r="FS610" s="92"/>
      <c r="FT610" s="92"/>
      <c r="FU610" s="92"/>
      <c r="FV610" s="92"/>
      <c r="FW610" s="92"/>
      <c r="FX610" s="92"/>
      <c r="FY610" s="92"/>
      <c r="FZ610" s="92"/>
      <c r="GA610" s="92"/>
      <c r="GB610" s="92"/>
      <c r="GC610" s="92"/>
      <c r="GD610" s="92"/>
      <c r="GE610" s="92"/>
      <c r="GF610" s="92"/>
      <c r="GG610" s="92"/>
      <c r="GH610" s="92"/>
      <c r="GI610" s="92"/>
      <c r="GJ610" s="92"/>
      <c r="GK610" s="92"/>
      <c r="GL610" s="92"/>
    </row>
    <row r="611" spans="12:194">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c r="FB611" s="92"/>
      <c r="FC611" s="92"/>
      <c r="FD611" s="92"/>
      <c r="FE611" s="92"/>
      <c r="FF611" s="92"/>
      <c r="FG611" s="92"/>
      <c r="FH611" s="92"/>
      <c r="FI611" s="92"/>
      <c r="FJ611" s="92"/>
      <c r="FK611" s="92"/>
      <c r="FL611" s="92"/>
      <c r="FM611" s="92"/>
      <c r="FN611" s="92"/>
      <c r="FO611" s="92"/>
      <c r="FP611" s="92"/>
      <c r="FQ611" s="92"/>
      <c r="FR611" s="92"/>
      <c r="FS611" s="92"/>
      <c r="FT611" s="92"/>
      <c r="FU611" s="92"/>
      <c r="FV611" s="92"/>
      <c r="FW611" s="92"/>
      <c r="FX611" s="92"/>
      <c r="FY611" s="92"/>
      <c r="FZ611" s="92"/>
      <c r="GA611" s="92"/>
      <c r="GB611" s="92"/>
      <c r="GC611" s="92"/>
      <c r="GD611" s="92"/>
      <c r="GE611" s="92"/>
      <c r="GF611" s="92"/>
      <c r="GG611" s="92"/>
      <c r="GH611" s="92"/>
      <c r="GI611" s="92"/>
      <c r="GJ611" s="92"/>
      <c r="GK611" s="92"/>
      <c r="GL611" s="92"/>
    </row>
    <row r="612" spans="12:194">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c r="FB612" s="92"/>
      <c r="FC612" s="92"/>
      <c r="FD612" s="92"/>
      <c r="FE612" s="92"/>
      <c r="FF612" s="92"/>
      <c r="FG612" s="92"/>
      <c r="FH612" s="92"/>
      <c r="FI612" s="92"/>
      <c r="FJ612" s="92"/>
      <c r="FK612" s="92"/>
      <c r="FL612" s="92"/>
      <c r="FM612" s="92"/>
      <c r="FN612" s="92"/>
      <c r="FO612" s="92"/>
      <c r="FP612" s="92"/>
      <c r="FQ612" s="92"/>
      <c r="FR612" s="92"/>
      <c r="FS612" s="92"/>
      <c r="FT612" s="92"/>
      <c r="FU612" s="92"/>
      <c r="FV612" s="92"/>
      <c r="FW612" s="92"/>
      <c r="FX612" s="92"/>
      <c r="FY612" s="92"/>
      <c r="FZ612" s="92"/>
      <c r="GA612" s="92"/>
      <c r="GB612" s="92"/>
      <c r="GC612" s="92"/>
      <c r="GD612" s="92"/>
      <c r="GE612" s="92"/>
      <c r="GF612" s="92"/>
      <c r="GG612" s="92"/>
      <c r="GH612" s="92"/>
      <c r="GI612" s="92"/>
      <c r="GJ612" s="92"/>
      <c r="GK612" s="92"/>
      <c r="GL612" s="92"/>
    </row>
    <row r="613" spans="12:194">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c r="GK613" s="92"/>
      <c r="GL613" s="92"/>
    </row>
    <row r="614" spans="12:194">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c r="GK614" s="92"/>
      <c r="GL614" s="92"/>
    </row>
    <row r="615" spans="12:194">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c r="FD615" s="92"/>
      <c r="FE615" s="92"/>
      <c r="FF615" s="92"/>
      <c r="FG615" s="92"/>
      <c r="FH615" s="92"/>
      <c r="FI615" s="92"/>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c r="GK615" s="92"/>
      <c r="GL615" s="92"/>
    </row>
    <row r="616" spans="12:194">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c r="CM616" s="92"/>
      <c r="CN616" s="92"/>
      <c r="CO616" s="92"/>
      <c r="CP616" s="92"/>
      <c r="CQ616" s="92"/>
      <c r="CR616" s="92"/>
      <c r="CS616" s="92"/>
      <c r="CT616" s="92"/>
      <c r="CU616" s="92"/>
      <c r="CV616" s="92"/>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c r="FB616" s="92"/>
      <c r="FC616" s="92"/>
      <c r="FD616" s="92"/>
      <c r="FE616" s="92"/>
      <c r="FF616" s="92"/>
      <c r="FG616" s="92"/>
      <c r="FH616" s="92"/>
      <c r="FI616" s="92"/>
      <c r="FJ616" s="92"/>
      <c r="FK616" s="92"/>
      <c r="FL616" s="92"/>
      <c r="FM616" s="92"/>
      <c r="FN616" s="92"/>
      <c r="FO616" s="92"/>
      <c r="FP616" s="92"/>
      <c r="FQ616" s="92"/>
      <c r="FR616" s="92"/>
      <c r="FS616" s="92"/>
      <c r="FT616" s="92"/>
      <c r="FU616" s="92"/>
      <c r="FV616" s="92"/>
      <c r="FW616" s="92"/>
      <c r="FX616" s="92"/>
      <c r="FY616" s="92"/>
      <c r="FZ616" s="92"/>
      <c r="GA616" s="92"/>
      <c r="GB616" s="92"/>
      <c r="GC616" s="92"/>
      <c r="GD616" s="92"/>
      <c r="GE616" s="92"/>
      <c r="GF616" s="92"/>
      <c r="GG616" s="92"/>
      <c r="GH616" s="92"/>
      <c r="GI616" s="92"/>
      <c r="GJ616" s="92"/>
      <c r="GK616" s="92"/>
      <c r="GL616" s="92"/>
    </row>
    <row r="617" spans="12:194">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c r="CM617" s="92"/>
      <c r="CN617" s="92"/>
      <c r="CO617" s="92"/>
      <c r="CP617" s="92"/>
      <c r="CQ617" s="92"/>
      <c r="CR617" s="92"/>
      <c r="CS617" s="92"/>
      <c r="CT617" s="92"/>
      <c r="CU617" s="92"/>
      <c r="CV617" s="92"/>
      <c r="CW617" s="92"/>
      <c r="CX617" s="92"/>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c r="FB617" s="92"/>
      <c r="FC617" s="92"/>
      <c r="FD617" s="92"/>
      <c r="FE617" s="92"/>
      <c r="FF617" s="92"/>
      <c r="FG617" s="92"/>
      <c r="FH617" s="92"/>
      <c r="FI617" s="92"/>
      <c r="FJ617" s="92"/>
      <c r="FK617" s="92"/>
      <c r="FL617" s="92"/>
      <c r="FM617" s="92"/>
      <c r="FN617" s="92"/>
      <c r="FO617" s="92"/>
      <c r="FP617" s="92"/>
      <c r="FQ617" s="92"/>
      <c r="FR617" s="92"/>
      <c r="FS617" s="92"/>
      <c r="FT617" s="92"/>
      <c r="FU617" s="92"/>
      <c r="FV617" s="92"/>
      <c r="FW617" s="92"/>
      <c r="FX617" s="92"/>
      <c r="FY617" s="92"/>
      <c r="FZ617" s="92"/>
      <c r="GA617" s="92"/>
      <c r="GB617" s="92"/>
      <c r="GC617" s="92"/>
      <c r="GD617" s="92"/>
      <c r="GE617" s="92"/>
      <c r="GF617" s="92"/>
      <c r="GG617" s="92"/>
      <c r="GH617" s="92"/>
      <c r="GI617" s="92"/>
      <c r="GJ617" s="92"/>
      <c r="GK617" s="92"/>
      <c r="GL617" s="92"/>
    </row>
    <row r="618" spans="12:194">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c r="FD618" s="92"/>
      <c r="FE618" s="92"/>
      <c r="FF618" s="92"/>
      <c r="FG618" s="92"/>
      <c r="FH618" s="92"/>
      <c r="FI618" s="92"/>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c r="GI618" s="92"/>
      <c r="GJ618" s="92"/>
      <c r="GK618" s="92"/>
      <c r="GL618" s="92"/>
    </row>
    <row r="619" spans="12:194">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c r="CM619" s="92"/>
      <c r="CN619" s="92"/>
      <c r="CO619" s="92"/>
      <c r="CP619" s="92"/>
      <c r="CQ619" s="92"/>
      <c r="CR619" s="92"/>
      <c r="CS619" s="92"/>
      <c r="CT619" s="92"/>
      <c r="CU619" s="92"/>
      <c r="CV619" s="92"/>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c r="FB619" s="92"/>
      <c r="FC619" s="92"/>
      <c r="FD619" s="92"/>
      <c r="FE619" s="92"/>
      <c r="FF619" s="92"/>
      <c r="FG619" s="92"/>
      <c r="FH619" s="92"/>
      <c r="FI619" s="92"/>
      <c r="FJ619" s="92"/>
      <c r="FK619" s="92"/>
      <c r="FL619" s="92"/>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row>
    <row r="620" spans="12:194">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c r="CM620" s="92"/>
      <c r="CN620" s="92"/>
      <c r="CO620" s="92"/>
      <c r="CP620" s="92"/>
      <c r="CQ620" s="92"/>
      <c r="CR620" s="92"/>
      <c r="CS620" s="92"/>
      <c r="CT620" s="92"/>
      <c r="CU620" s="92"/>
      <c r="CV620" s="92"/>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c r="FD620" s="92"/>
      <c r="FE620" s="92"/>
      <c r="FF620" s="92"/>
      <c r="FG620" s="92"/>
      <c r="FH620" s="92"/>
      <c r="FI620" s="92"/>
      <c r="FJ620" s="92"/>
      <c r="FK620" s="92"/>
      <c r="FL620" s="92"/>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row>
    <row r="621" spans="12:194">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c r="CM621" s="92"/>
      <c r="CN621" s="92"/>
      <c r="CO621" s="92"/>
      <c r="CP621" s="92"/>
      <c r="CQ621" s="92"/>
      <c r="CR621" s="92"/>
      <c r="CS621" s="92"/>
      <c r="CT621" s="92"/>
      <c r="CU621" s="92"/>
      <c r="CV621" s="92"/>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row>
    <row r="622" spans="12:194">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c r="CM622" s="92"/>
      <c r="CN622" s="92"/>
      <c r="CO622" s="92"/>
      <c r="CP622" s="92"/>
      <c r="CQ622" s="92"/>
      <c r="CR622" s="92"/>
      <c r="CS622" s="92"/>
      <c r="CT622" s="92"/>
      <c r="CU622" s="92"/>
      <c r="CV622" s="92"/>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row>
    <row r="623" spans="12:194">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c r="CM623" s="92"/>
      <c r="CN623" s="92"/>
      <c r="CO623" s="92"/>
      <c r="CP623" s="92"/>
      <c r="CQ623" s="92"/>
      <c r="CR623" s="92"/>
      <c r="CS623" s="92"/>
      <c r="CT623" s="92"/>
      <c r="CU623" s="92"/>
      <c r="CV623" s="92"/>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row>
    <row r="624" spans="12:194">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c r="CM624" s="92"/>
      <c r="CN624" s="92"/>
      <c r="CO624" s="92"/>
      <c r="CP624" s="92"/>
      <c r="CQ624" s="92"/>
      <c r="CR624" s="92"/>
      <c r="CS624" s="92"/>
      <c r="CT624" s="92"/>
      <c r="CU624" s="92"/>
      <c r="CV624" s="92"/>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row>
    <row r="625" spans="12:194">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c r="CM625" s="92"/>
      <c r="CN625" s="92"/>
      <c r="CO625" s="92"/>
      <c r="CP625" s="92"/>
      <c r="CQ625" s="92"/>
      <c r="CR625" s="92"/>
      <c r="CS625" s="92"/>
      <c r="CT625" s="92"/>
      <c r="CU625" s="92"/>
      <c r="CV625" s="92"/>
      <c r="CW625" s="92"/>
      <c r="CX625" s="92"/>
      <c r="CY625" s="92"/>
      <c r="CZ625" s="92"/>
      <c r="DA625" s="92"/>
      <c r="DB625" s="92"/>
      <c r="DC625" s="92"/>
      <c r="DD625" s="92"/>
      <c r="DE625" s="92"/>
      <c r="DF625" s="92"/>
      <c r="DG625" s="92"/>
      <c r="DH625" s="92"/>
      <c r="DI625" s="92"/>
      <c r="DJ625" s="92"/>
      <c r="DK625" s="92"/>
      <c r="DL625" s="92"/>
      <c r="DM625" s="92"/>
      <c r="DN625" s="92"/>
      <c r="DO625" s="92"/>
      <c r="DP625" s="92"/>
      <c r="DQ625" s="92"/>
      <c r="DR625" s="92"/>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row>
    <row r="626" spans="12:194">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2"/>
      <c r="CS626" s="92"/>
      <c r="CT626" s="92"/>
      <c r="CU626" s="92"/>
      <c r="CV626" s="92"/>
      <c r="CW626" s="92"/>
      <c r="CX626" s="92"/>
      <c r="CY626" s="92"/>
      <c r="CZ626" s="92"/>
      <c r="DA626" s="92"/>
      <c r="DB626" s="92"/>
      <c r="DC626" s="92"/>
      <c r="DD626" s="92"/>
      <c r="DE626" s="92"/>
      <c r="DF626" s="92"/>
      <c r="DG626" s="92"/>
      <c r="DH626" s="92"/>
      <c r="DI626" s="92"/>
      <c r="DJ626" s="92"/>
      <c r="DK626" s="92"/>
      <c r="DL626" s="92"/>
      <c r="DM626" s="92"/>
      <c r="DN626" s="92"/>
      <c r="DO626" s="92"/>
      <c r="DP626" s="92"/>
      <c r="DQ626" s="92"/>
      <c r="DR626" s="92"/>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c r="FB626" s="92"/>
      <c r="FC626" s="92"/>
      <c r="FD626" s="92"/>
      <c r="FE626" s="92"/>
      <c r="FF626" s="92"/>
      <c r="FG626" s="92"/>
      <c r="FH626" s="92"/>
      <c r="FI626" s="92"/>
      <c r="FJ626" s="92"/>
      <c r="FK626" s="92"/>
      <c r="FL626" s="92"/>
      <c r="FM626" s="92"/>
      <c r="FN626" s="92"/>
      <c r="FO626" s="92"/>
      <c r="FP626" s="92"/>
      <c r="FQ626" s="92"/>
      <c r="FR626" s="92"/>
      <c r="FS626" s="92"/>
      <c r="FT626" s="92"/>
      <c r="FU626" s="92"/>
      <c r="FV626" s="92"/>
      <c r="FW626" s="92"/>
      <c r="FX626" s="92"/>
      <c r="FY626" s="92"/>
      <c r="FZ626" s="92"/>
      <c r="GA626" s="92"/>
      <c r="GB626" s="92"/>
      <c r="GC626" s="92"/>
      <c r="GD626" s="92"/>
      <c r="GE626" s="92"/>
      <c r="GF626" s="92"/>
      <c r="GG626" s="92"/>
      <c r="GH626" s="92"/>
      <c r="GI626" s="92"/>
      <c r="GJ626" s="92"/>
      <c r="GK626" s="92"/>
      <c r="GL626" s="92"/>
    </row>
    <row r="627" spans="12:194">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c r="CM627" s="92"/>
      <c r="CN627" s="92"/>
      <c r="CO627" s="92"/>
      <c r="CP627" s="92"/>
      <c r="CQ627" s="92"/>
      <c r="CR627" s="92"/>
      <c r="CS627" s="92"/>
      <c r="CT627" s="92"/>
      <c r="CU627" s="92"/>
      <c r="CV627" s="92"/>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c r="FB627" s="92"/>
      <c r="FC627" s="92"/>
      <c r="FD627" s="92"/>
      <c r="FE627" s="92"/>
      <c r="FF627" s="92"/>
      <c r="FG627" s="92"/>
      <c r="FH627" s="92"/>
      <c r="FI627" s="92"/>
      <c r="FJ627" s="92"/>
      <c r="FK627" s="92"/>
      <c r="FL627" s="92"/>
      <c r="FM627" s="92"/>
      <c r="FN627" s="92"/>
      <c r="FO627" s="92"/>
      <c r="FP627" s="92"/>
      <c r="FQ627" s="92"/>
      <c r="FR627" s="92"/>
      <c r="FS627" s="92"/>
      <c r="FT627" s="92"/>
      <c r="FU627" s="92"/>
      <c r="FV627" s="92"/>
      <c r="FW627" s="92"/>
      <c r="FX627" s="92"/>
      <c r="FY627" s="92"/>
      <c r="FZ627" s="92"/>
      <c r="GA627" s="92"/>
      <c r="GB627" s="92"/>
      <c r="GC627" s="92"/>
      <c r="GD627" s="92"/>
      <c r="GE627" s="92"/>
      <c r="GF627" s="92"/>
      <c r="GG627" s="92"/>
      <c r="GH627" s="92"/>
      <c r="GI627" s="92"/>
      <c r="GJ627" s="92"/>
      <c r="GK627" s="92"/>
      <c r="GL627" s="92"/>
    </row>
    <row r="628" spans="12:194">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c r="FB628" s="92"/>
      <c r="FC628" s="92"/>
      <c r="FD628" s="92"/>
      <c r="FE628" s="92"/>
      <c r="FF628" s="92"/>
      <c r="FG628" s="92"/>
      <c r="FH628" s="92"/>
      <c r="FI628" s="92"/>
      <c r="FJ628" s="92"/>
      <c r="FK628" s="92"/>
      <c r="FL628" s="92"/>
      <c r="FM628" s="92"/>
      <c r="FN628" s="92"/>
      <c r="FO628" s="92"/>
      <c r="FP628" s="92"/>
      <c r="FQ628" s="92"/>
      <c r="FR628" s="92"/>
      <c r="FS628" s="92"/>
      <c r="FT628" s="92"/>
      <c r="FU628" s="92"/>
      <c r="FV628" s="92"/>
      <c r="FW628" s="92"/>
      <c r="FX628" s="92"/>
      <c r="FY628" s="92"/>
      <c r="FZ628" s="92"/>
      <c r="GA628" s="92"/>
      <c r="GB628" s="92"/>
      <c r="GC628" s="92"/>
      <c r="GD628" s="92"/>
      <c r="GE628" s="92"/>
      <c r="GF628" s="92"/>
      <c r="GG628" s="92"/>
      <c r="GH628" s="92"/>
      <c r="GI628" s="92"/>
      <c r="GJ628" s="92"/>
      <c r="GK628" s="92"/>
      <c r="GL628" s="92"/>
    </row>
    <row r="629" spans="12:194">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c r="CM629" s="92"/>
      <c r="CN629" s="92"/>
      <c r="CO629" s="92"/>
      <c r="CP629" s="92"/>
      <c r="CQ629" s="92"/>
      <c r="CR629" s="92"/>
      <c r="CS629" s="92"/>
      <c r="CT629" s="92"/>
      <c r="CU629" s="92"/>
      <c r="CV629" s="92"/>
      <c r="CW629" s="92"/>
      <c r="CX629" s="92"/>
      <c r="CY629" s="92"/>
      <c r="CZ629" s="92"/>
      <c r="DA629" s="92"/>
      <c r="DB629" s="92"/>
      <c r="DC629" s="92"/>
      <c r="DD629" s="92"/>
      <c r="DE629" s="92"/>
      <c r="DF629" s="92"/>
      <c r="DG629" s="92"/>
      <c r="DH629" s="92"/>
      <c r="DI629" s="92"/>
      <c r="DJ629" s="92"/>
      <c r="DK629" s="92"/>
      <c r="DL629" s="92"/>
      <c r="DM629" s="92"/>
      <c r="DN629" s="92"/>
      <c r="DO629" s="92"/>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c r="FB629" s="92"/>
      <c r="FC629" s="92"/>
      <c r="FD629" s="92"/>
      <c r="FE629" s="92"/>
      <c r="FF629" s="92"/>
      <c r="FG629" s="92"/>
      <c r="FH629" s="92"/>
      <c r="FI629" s="92"/>
      <c r="FJ629" s="92"/>
      <c r="FK629" s="92"/>
      <c r="FL629" s="92"/>
      <c r="FM629" s="92"/>
      <c r="FN629" s="92"/>
      <c r="FO629" s="92"/>
      <c r="FP629" s="92"/>
      <c r="FQ629" s="92"/>
      <c r="FR629" s="92"/>
      <c r="FS629" s="92"/>
      <c r="FT629" s="92"/>
      <c r="FU629" s="92"/>
      <c r="FV629" s="92"/>
      <c r="FW629" s="92"/>
      <c r="FX629" s="92"/>
      <c r="FY629" s="92"/>
      <c r="FZ629" s="92"/>
      <c r="GA629" s="92"/>
      <c r="GB629" s="92"/>
      <c r="GC629" s="92"/>
      <c r="GD629" s="92"/>
      <c r="GE629" s="92"/>
      <c r="GF629" s="92"/>
      <c r="GG629" s="92"/>
      <c r="GH629" s="92"/>
      <c r="GI629" s="92"/>
      <c r="GJ629" s="92"/>
      <c r="GK629" s="92"/>
      <c r="GL629" s="92"/>
    </row>
    <row r="630" spans="12:194">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c r="GK630" s="92"/>
      <c r="GL630" s="92"/>
    </row>
    <row r="631" spans="12:194">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c r="FB631" s="92"/>
      <c r="FC631" s="92"/>
      <c r="FD631" s="92"/>
      <c r="FE631" s="92"/>
      <c r="FF631" s="92"/>
      <c r="FG631" s="92"/>
      <c r="FH631" s="92"/>
      <c r="FI631" s="92"/>
      <c r="FJ631" s="92"/>
      <c r="FK631" s="92"/>
      <c r="FL631" s="92"/>
      <c r="FM631" s="92"/>
      <c r="FN631" s="92"/>
      <c r="FO631" s="92"/>
      <c r="FP631" s="92"/>
      <c r="FQ631" s="92"/>
      <c r="FR631" s="92"/>
      <c r="FS631" s="92"/>
      <c r="FT631" s="92"/>
      <c r="FU631" s="92"/>
      <c r="FV631" s="92"/>
      <c r="FW631" s="92"/>
      <c r="FX631" s="92"/>
      <c r="FY631" s="92"/>
      <c r="FZ631" s="92"/>
      <c r="GA631" s="92"/>
      <c r="GB631" s="92"/>
      <c r="GC631" s="92"/>
      <c r="GD631" s="92"/>
      <c r="GE631" s="92"/>
      <c r="GF631" s="92"/>
      <c r="GG631" s="92"/>
      <c r="GH631" s="92"/>
      <c r="GI631" s="92"/>
      <c r="GJ631" s="92"/>
      <c r="GK631" s="92"/>
      <c r="GL631" s="92"/>
    </row>
    <row r="632" spans="12:194">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c r="CM632" s="92"/>
      <c r="CN632" s="92"/>
      <c r="CO632" s="92"/>
      <c r="CP632" s="92"/>
      <c r="CQ632" s="92"/>
      <c r="CR632" s="92"/>
      <c r="CS632" s="92"/>
      <c r="CT632" s="92"/>
      <c r="CU632" s="92"/>
      <c r="CV632" s="92"/>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c r="FB632" s="92"/>
      <c r="FC632" s="92"/>
      <c r="FD632" s="92"/>
      <c r="FE632" s="92"/>
      <c r="FF632" s="92"/>
      <c r="FG632" s="92"/>
      <c r="FH632" s="92"/>
      <c r="FI632" s="92"/>
      <c r="FJ632" s="92"/>
      <c r="FK632" s="92"/>
      <c r="FL632" s="92"/>
      <c r="FM632" s="92"/>
      <c r="FN632" s="92"/>
      <c r="FO632" s="92"/>
      <c r="FP632" s="92"/>
      <c r="FQ632" s="92"/>
      <c r="FR632" s="92"/>
      <c r="FS632" s="92"/>
      <c r="FT632" s="92"/>
      <c r="FU632" s="92"/>
      <c r="FV632" s="92"/>
      <c r="FW632" s="92"/>
      <c r="FX632" s="92"/>
      <c r="FY632" s="92"/>
      <c r="FZ632" s="92"/>
      <c r="GA632" s="92"/>
      <c r="GB632" s="92"/>
      <c r="GC632" s="92"/>
      <c r="GD632" s="92"/>
      <c r="GE632" s="92"/>
      <c r="GF632" s="92"/>
      <c r="GG632" s="92"/>
      <c r="GH632" s="92"/>
      <c r="GI632" s="92"/>
      <c r="GJ632" s="92"/>
      <c r="GK632" s="92"/>
      <c r="GL632" s="92"/>
    </row>
    <row r="633" spans="12:194">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c r="GI633" s="92"/>
      <c r="GJ633" s="92"/>
      <c r="GK633" s="92"/>
      <c r="GL633" s="92"/>
    </row>
    <row r="634" spans="12:194">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c r="CM634" s="92"/>
      <c r="CN634" s="92"/>
      <c r="CO634" s="92"/>
      <c r="CP634" s="92"/>
      <c r="CQ634" s="92"/>
      <c r="CR634" s="92"/>
      <c r="CS634" s="92"/>
      <c r="CT634" s="92"/>
      <c r="CU634" s="92"/>
      <c r="CV634" s="92"/>
      <c r="CW634" s="92"/>
      <c r="CX634" s="92"/>
      <c r="CY634" s="92"/>
      <c r="CZ634" s="92"/>
      <c r="DA634" s="92"/>
      <c r="DB634" s="92"/>
      <c r="DC634" s="92"/>
      <c r="DD634" s="92"/>
      <c r="DE634" s="92"/>
      <c r="DF634" s="92"/>
      <c r="DG634" s="92"/>
      <c r="DH634" s="92"/>
      <c r="DI634" s="92"/>
      <c r="DJ634" s="92"/>
      <c r="DK634" s="92"/>
      <c r="DL634" s="92"/>
      <c r="DM634" s="92"/>
      <c r="DN634" s="92"/>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c r="EK634" s="92"/>
      <c r="EL634" s="92"/>
      <c r="EM634" s="92"/>
      <c r="EN634" s="92"/>
      <c r="EO634" s="92"/>
      <c r="EP634" s="92"/>
      <c r="EQ634" s="92"/>
      <c r="ER634" s="92"/>
      <c r="ES634" s="92"/>
      <c r="ET634" s="92"/>
      <c r="EU634" s="92"/>
      <c r="EV634" s="92"/>
      <c r="EW634" s="92"/>
      <c r="EX634" s="92"/>
      <c r="EY634" s="92"/>
      <c r="EZ634" s="92"/>
      <c r="FA634" s="92"/>
      <c r="FB634" s="92"/>
      <c r="FC634" s="92"/>
      <c r="FD634" s="92"/>
      <c r="FE634" s="92"/>
      <c r="FF634" s="92"/>
      <c r="FG634" s="92"/>
      <c r="FH634" s="92"/>
      <c r="FI634" s="92"/>
      <c r="FJ634" s="92"/>
      <c r="FK634" s="92"/>
      <c r="FL634" s="92"/>
      <c r="FM634" s="92"/>
      <c r="FN634" s="92"/>
      <c r="FO634" s="92"/>
      <c r="FP634" s="92"/>
      <c r="FQ634" s="92"/>
      <c r="FR634" s="92"/>
      <c r="FS634" s="92"/>
      <c r="FT634" s="92"/>
      <c r="FU634" s="92"/>
      <c r="FV634" s="92"/>
      <c r="FW634" s="92"/>
      <c r="FX634" s="92"/>
      <c r="FY634" s="92"/>
      <c r="FZ634" s="92"/>
      <c r="GA634" s="92"/>
      <c r="GB634" s="92"/>
      <c r="GC634" s="92"/>
      <c r="GD634" s="92"/>
      <c r="GE634" s="92"/>
      <c r="GF634" s="92"/>
      <c r="GG634" s="92"/>
      <c r="GH634" s="92"/>
      <c r="GI634" s="92"/>
      <c r="GJ634" s="92"/>
      <c r="GK634" s="92"/>
      <c r="GL634" s="92"/>
    </row>
    <row r="635" spans="12:194">
      <c r="L635" s="92"/>
      <c r="M635" s="92"/>
      <c r="N635" s="92"/>
    </row>
    <row r="636" spans="12:194">
      <c r="L636" s="92"/>
      <c r="M636" s="92"/>
      <c r="N636" s="92"/>
    </row>
  </sheetData>
  <sheetProtection formatCells="0" formatColumns="0" formatRows="0" insertColumns="0" sort="0" autoFilter="0"/>
  <autoFilter ref="A9:K109" xr:uid="{00000000-0009-0000-0000-000001000000}"/>
  <mergeCells count="1">
    <mergeCell ref="F2:G2"/>
  </mergeCells>
  <conditionalFormatting sqref="A10 A13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A316 A319 A322 A325 A328 A331 A334 A337 A340 A343 A346 A349 A352 A355 A358 A361 A364 A367 A370 A373 A376 A379 A382 A385 A388 A391 A394 A397 A400 A403">
    <cfRule type="expression" dxfId="214" priority="288" stopIfTrue="1">
      <formula>IF(G,"Closed")</formula>
    </cfRule>
    <cfRule type="cellIs" dxfId="213" priority="289" stopIfTrue="1" operator="equal">
      <formula>"Closed"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A316 A319 A322 A325 A328 A331 A334 A337 A340 A343 A346 A349 A352 A355 A358 A361 A364 A367 A370 A373 A376 A379 A382 A385 A388 A391 A394 A397 A400 A403">
    <cfRule type="expression" dxfId="212" priority="284" stopIfTrue="1">
      <formula>$J10="On Hold"</formula>
    </cfRule>
    <cfRule type="expression" dxfId="211" priority="285" stopIfTrue="1">
      <formula>$J10="Closed"</formula>
    </cfRule>
    <cfRule type="expression" dxfId="210" priority="286" stopIfTrue="1">
      <formula>AND($G10&lt;TODAY(),$G10&gt;0,$J10="open")</formula>
    </cfRule>
  </conditionalFormatting>
  <conditionalFormatting sqref="A427:K427">
    <cfRule type="expression" dxfId="209" priority="135" stopIfTrue="1">
      <formula>IF(G,"Closed")</formula>
    </cfRule>
    <cfRule type="cellIs" dxfId="208" priority="136" stopIfTrue="1" operator="equal">
      <formula>"Closed"</formula>
    </cfRule>
  </conditionalFormatting>
  <conditionalFormatting sqref="A427:K427">
    <cfRule type="expression" dxfId="207" priority="131" stopIfTrue="1">
      <formula>$J427="On Hold"</formula>
    </cfRule>
    <cfRule type="expression" dxfId="206" priority="132" stopIfTrue="1">
      <formula>$J427="Closed"</formula>
    </cfRule>
    <cfRule type="expression" dxfId="205" priority="133" stopIfTrue="1">
      <formula>AND($G427&lt;TODAY(),$G427&gt;0,$J427="open")</formula>
    </cfRule>
  </conditionalFormatting>
  <conditionalFormatting sqref="J427">
    <cfRule type="expression" dxfId="204" priority="128" stopIfTrue="1">
      <formula>AND($G427&lt;TODAY(),$G427&gt;0,$J427="open")</formula>
    </cfRule>
    <cfRule type="expression" dxfId="203" priority="129" stopIfTrue="1">
      <formula>$J427="Closed"</formula>
    </cfRule>
    <cfRule type="expression" dxfId="202" priority="130" stopIfTrue="1">
      <formula>$J427="On Hold"</formula>
    </cfRule>
  </conditionalFormatting>
  <conditionalFormatting sqref="B10:I10 B13:C13 B16:I16 B19:C19 B22:I22 B25:I25 B28:I28 B31:I31 B34:I34 B37:I37 B40:I40 B43:I43 B46:I46 B49:I49 B52:I52 B55:I55 B58:I58 B61:I61 B64:I64 B67:I67 B70:I70 B73:I73 B76:I76 B79:I79 B82:I82 B85:I85 B88:I88 B91:I91 B94:I94 B97:I97 B100:I100 B103:I103 B106:I106 B109:I109 B112:I112 B115:I115 B118:I118 B121:I121 B124:I124 B127:I127 B130:I130 B133:I133 B136:I136 B139:I139 B142:I142 B145:I145 B148:I148 B151:I151 B154:I154 B157:I157 B160:I160 B163:I163 B166:I166 B169:I169 B172:I172 B175:I175 B178:I178 B181:I181 B184:I184 B187:I187 B190:I190 B193:I193 B196:I196 B199:I199 B202:I202 B205:I205 B208:I208 B211:I211 B214:I214 B217:I217 B220:I220 B223:I223 B226:I226 B229:I229 B232:I232 B235:I235 B238:I238 B241:I241 B244:I244 B247:I247 B250:I250 B253:I253 B256:I256 B259:I259 B262:I262 B265:I265 B268:I268 B271:I271 B274:I274 B277:I277 B280:I280 B283:I283 B286:I286 B289:I289 B292:I292 B295:I295 B298:I298 B301:I301 B304:I304 B307:I307 B310:I310 B313:I313 B316:I316 B319:I319 B322:I322 B325:I325 B328:I328 B331:I331 B334:I334 B337:I337 B340:I340 B343:I343 B346:I346 B349:I349 B352:I352 B355:I355 B358:I358 B361:I361 B364:I364 B367:I367 B370:I370 B373:I373 B376:I376 B379:I379 B382:I382 B385:I385 B388:I388 B391:I391 B394:I394 B397:I397 B400:I400 B403:I403 K403 K400 K397 K394 K391 K388 K385 K382 K379 K376 K373 K370 K367 K364 K361 K358 K355 K352 K349 K346 K343 K340 K337 K334 K331 K328 K325 K322 K319 K316 K313 K310 K307 K304 K301 K298 K295 K292 K289 K286 K283 K280 K277 K274 K271 K268 K265 K262 K259 K256 K253 K250 K247 K244 K241 K238 K235 K232 K229 K226 K223 K220 K217 K214 K211 K208 K205 K202 K199 K196 K193 K190 K187 K184 K181 K178 K175 K172 K169 K166 K163 K160 K157 K154 K151 K148 K145 K142 K139 K136 K133 K130 K127 K124 K121 K118 K115 K112 K109 K106 K103 K100 K97 K94 K91 K88 K85 K82 K79 K76 K73 K70 K67 K64 K61 K58 K55 K52 K49 K46 K43 K40 K37 K34 K31 K28 K25 K22 K19 K16 K13 K10 H13:I13 E13 I19">
    <cfRule type="expression" dxfId="201" priority="126" stopIfTrue="1">
      <formula>IF(G,"Closed")</formula>
    </cfRule>
    <cfRule type="cellIs" dxfId="200" priority="127" stopIfTrue="1" operator="equal">
      <formula>"Closed"</formula>
    </cfRule>
  </conditionalFormatting>
  <conditionalFormatting sqref="B10:I10 B13:C13 B16:I16 B19:C19 B22:I22 B25:I25 B28:I28 B31:I31 B34:I34 B37:I37 B40:I40 B43:I43 B46:I46 B49:I49 B52:I52 B55:I55 B58:I58 B61:I61 B64:I64 B67:I67 B70:I70 B73:I73 B76:I76 B79:I79 B82:I82 B85:I85 B88:I88 B91:I91 B94:I94 B97:I97 B100:I100 B103:I103 B106:I106 B109:I109 B112:I112 B115:I115 B118:I118 B121:I121 B124:I124 B127:I127 B130:I130 B133:I133 B136:I136 B139:I139 B142:I142 B145:I145 B148:I148 B151:I151 B154:I154 B157:I157 B160:I160 B163:I163 B166:I166 B169:I169 B172:I172 B175:I175 B178:I178 B181:I181 B184:I184 B187:I187 B190:I190 B193:I193 B196:I196 B199:I199 B202:I202 B205:I205 B208:I208 B211:I211 B214:I214 B217:I217 B220:I220 B223:I223 B226:I226 B229:I229 B232:I232 B235:I235 B238:I238 B241:I241 B244:I244 B247:I247 B250:I250 B253:I253 B256:I256 B259:I259 B262:I262 B265:I265 B268:I268 B271:I271 B274:I274 B277:I277 B280:I280 B283:I283 B286:I286 B289:I289 B292:I292 B295:I295 B298:I298 B301:I301 B304:I304 B307:I307 B310:I310 B313:I313 B316:I316 B319:I319 B322:I322 B325:I325 B328:I328 B331:I331 B334:I334 B337:I337 B340:I340 B343:I343 B346:I346 B349:I349 B352:I352 B355:I355 B358:I358 B361:I361 B364:I364 B367:I367 B370:I370 B373:I373 B376:I376 B379:I379 B382:I382 B385:I385 B388:I388 B391:I391 B394:I394 B397:I397 B400:I400 B403:I403 K403 K400 K397 K394 K391 K388 K385 K382 K379 K376 K373 K370 K367 K364 K361 K358 K355 K352 K349 K346 K343 K340 K337 K334 K331 K328 K325 K322 K319 K316 K313 K310 K307 K304 K301 K298 K295 K292 K289 K286 K283 K280 K277 K274 K271 K268 K265 K262 K259 K256 K253 K250 K247 K244 K241 K238 K235 K232 K229 K226 K223 K220 K217 K214 K211 K208 K205 K202 K199 K196 K193 K190 K187 K184 K181 K178 K175 K172 K169 K166 K163 K160 K157 K154 K151 K148 K145 K142 K139 K136 K133 K130 K127 K124 K121 K118 K115 K112 K109 K106 K103 K100 K97 K94 K91 K88 K85 K82 K79 K76 K73 K70 K67 K64 K61 K58 K55 K52 K49 K46 K43 K40 K37 K34 K31 K28 K25 K22 K19 K16 K13 K10 H13:I13 E13 I19">
    <cfRule type="expression" dxfId="199" priority="122" stopIfTrue="1">
      <formula>$J10="On Hold"</formula>
    </cfRule>
    <cfRule type="expression" dxfId="198" priority="123" stopIfTrue="1">
      <formula>$J10="Closed"</formula>
    </cfRule>
    <cfRule type="expression" dxfId="197" priority="124" stopIfTrue="1">
      <formula>AND($G10&lt;TODAY(),$G10&gt;0,$J10="open")</formula>
    </cfRule>
  </conditionalFormatting>
  <conditionalFormatting sqref="A11 A14 A17 A20 A23 A26 A29 A32 A35 A38 A41 A44 A47 A50 A53 A56 A59 A62 A65 A68 A71 A74 A77 A80 A83 A86 A89 A92 A95 A98 A101 A104 A107 A110 A113 A116 A119 A122 A125 A128 A131 A134 A137 A140 A143 A146 A149 A152 A155 A158 A161 A164 A167 A170 A173 A176 A179 A182 A185 A188 A191 A194 A197 A200 A203 A206 A209 A212 A215 A218 A221 A224 A227 A230 A233 A236 A239 A242 A245 A248 A251 A254 A257 A260 A263 A266 A269 A272 A275 A278 A281 A284 A287 A290 A293 A296 A299 A302 A305 A308 A311 A314 A317 A320 A323 A326 A329 A332 A335 A338 A341 A344 A347 A350 A353 A356 A359 A362 A365 A368 A371 A374 A377 A380 A383 A386 A389 A392 A395 A398 A401">
    <cfRule type="expression" dxfId="196" priority="117" stopIfTrue="1">
      <formula>IF(G,"Closed")</formula>
    </cfRule>
    <cfRule type="cellIs" dxfId="195" priority="118" stopIfTrue="1" operator="equal">
      <formula>"Closed"</formula>
    </cfRule>
  </conditionalFormatting>
  <conditionalFormatting sqref="A11 A14 A17 A20 A23 A26 A29 A32 A35 A38 A41 A44 A47 A50 A53 A56 A59 A62 A65 A68 A71 A74 A77 A80 A83 A86 A89 A92 A95 A98 A101 A104 A107 A110 A113 A116 A119 A122 A125 A128 A131 A134 A137 A140 A143 A146 A149 A152 A155 A158 A161 A164 A167 A170 A173 A176 A179 A182 A185 A188 A191 A194 A197 A200 A203 A206 A209 A212 A215 A218 A221 A224 A227 A230 A233 A236 A239 A242 A245 A248 A251 A254 A257 A260 A263 A266 A269 A272 A275 A278 A281 A284 A287 A290 A293 A296 A299 A302 A305 A308 A311 A314 A317 A320 A323 A326 A329 A332 A335 A338 A341 A344 A347 A350 A353 A356 A359 A362 A365 A368 A371 A374 A377 A380 A383 A386 A389 A392 A395 A398 A401">
    <cfRule type="expression" dxfId="194" priority="114" stopIfTrue="1">
      <formula>$J11="On Hold"</formula>
    </cfRule>
    <cfRule type="expression" dxfId="193" priority="115" stopIfTrue="1">
      <formula>$J11="Closed"</formula>
    </cfRule>
    <cfRule type="expression" dxfId="192" priority="116" stopIfTrue="1">
      <formula>AND($G11&lt;TODAY(),$G11&gt;0,$J11="open")</formula>
    </cfRule>
  </conditionalFormatting>
  <conditionalFormatting sqref="B11:I11 B14 B17:C17 B20:C20 B23:I23 B26:I26 B29:I29 B32:I32 B35:I35 B38:I38 B41:I41 B44:I44 B47:I47 B50:I50 B53:I53 B56:I56 B59:I59 B62:I62 B65:I65 B68:I68 B71:I71 B74:I74 B77:I77 B80:I80 B83:I83 B86:I86 B89:I89 B92:I92 B95:I95 B98:I98 B101:I101 B104:I104 B107:I107 B110:I110 B113:I113 B116:I116 B119:I119 B122:I122 B125:I125 B128:I128 B131:I131 B134:I134 B137:I137 B140:I140 B143:I143 B146:I146 B149:I149 B152:I152 B155:I155 B158:I158 B161:I161 B164:I164 B167:I167 B170:I170 B173:I173 B176:I176 B179:I179 B182:I182 B185:I185 B188:I188 B191:I191 B194:I194 B197:I197 B200:I200 B203:I203 B206:I206 B209:I209 B212:I212 B215:I215 B218:I218 B221:I221 B224:I224 B227:I227 B230:I230 B233:I233 B236:I236 B239:I239 B242:I242 B245:I245 B248:I248 B251:I251 B254:I254 B257:I257 B260:I260 B263:I263 B266:I266 B269:I269 B272:I272 B275:I275 B278:I278 B281:I281 B284:I284 B287:I287 B290:I290 B293:I293 B296:I296 B299:I299 B302:I302 B305:I305 B308:I308 B311:I311 B314:I314 B317:I317 B320:I320 B323:I323 B326:I326 B329:I329 B332:I332 B335:I335 B338:I338 B341:I341 B344:I344 B347:I347 B350:I350 B353:I353 B356:I356 B359:I359 B362:I362 B365:I365 B368:I368 B371:I371 B374:I374 B377:I377 B380:I380 B383:I383 B386:I386 B389:I389 B392:I392 B395:I395 B398:I398 B401:I401 K401 K398 K395 K392 K389 K386 K383 K380 K377 K374 K371 K368 K365 K362 K359 K356 K353 K350 K347 K344 K341 K338 K335 K332 K329 K326 K323 K320 K317 K314 K311 K308 K305 K302 K299 K296 K293 K290 K287 K284 K281 K278 K275 K272 K269 K266 K263 K260 K257 K254 K251 K248 K245 K242 K239 K236 K233 K230 K227 K224 K221 K218 K215 K212 K209 K206 K203 K200 K197 K194 K191 K188 K185 K182 K179 K176 K173 K170 K167 K164 K161 K158 K155 K152 K149 K146 K143 K140 K137 K134 K131 K128 K125 K122 K119 K116 K113 K110 K107 K104 K101 K98 K95 K92 K89 K86 K83 K80 K77 K74 K71 K68 K65 K62 K59 K56 K53 K50 K47 K44 K41 K38 K35 K32 K29 K26 K23 K20 K17 K14 K11 H14:I14 D14:E14 H20:I20 I17">
    <cfRule type="expression" dxfId="191" priority="112" stopIfTrue="1">
      <formula>IF(G,"Closed")</formula>
    </cfRule>
    <cfRule type="cellIs" dxfId="190" priority="113" stopIfTrue="1" operator="equal">
      <formula>"Closed"</formula>
    </cfRule>
  </conditionalFormatting>
  <conditionalFormatting sqref="B11:I11 B14 B17:C17 B20:C20 B23:I23 B26:I26 B29:I29 B32:I32 B35:I35 B38:I38 B41:I41 B44:I44 B47:I47 B50:I50 B53:I53 B56:I56 B59:I59 B62:I62 B65:I65 B68:I68 B71:I71 B74:I74 B77:I77 B80:I80 B83:I83 B86:I86 B89:I89 B92:I92 B95:I95 B98:I98 B101:I101 B104:I104 B107:I107 B110:I110 B113:I113 B116:I116 B119:I119 B122:I122 B125:I125 B128:I128 B131:I131 B134:I134 B137:I137 B140:I140 B143:I143 B146:I146 B149:I149 B152:I152 B155:I155 B158:I158 B161:I161 B164:I164 B167:I167 B170:I170 B173:I173 B176:I176 B179:I179 B182:I182 B185:I185 B188:I188 B191:I191 B194:I194 B197:I197 B200:I200 B203:I203 B206:I206 B209:I209 B212:I212 B215:I215 B218:I218 B221:I221 B224:I224 B227:I227 B230:I230 B233:I233 B236:I236 B239:I239 B242:I242 B245:I245 B248:I248 B251:I251 B254:I254 B257:I257 B260:I260 B263:I263 B266:I266 B269:I269 B272:I272 B275:I275 B278:I278 B281:I281 B284:I284 B287:I287 B290:I290 B293:I293 B296:I296 B299:I299 B302:I302 B305:I305 B308:I308 B311:I311 B314:I314 B317:I317 B320:I320 B323:I323 B326:I326 B329:I329 B332:I332 B335:I335 B338:I338 B341:I341 B344:I344 B347:I347 B350:I350 B353:I353 B356:I356 B359:I359 B362:I362 B365:I365 B368:I368 B371:I371 B374:I374 B377:I377 B380:I380 B383:I383 B386:I386 B389:I389 B392:I392 B395:I395 B398:I398 B401:I401 K401 K398 K395 K392 K389 K386 K383 K380 K377 K374 K371 K368 K365 K362 K359 K356 K353 K350 K347 K344 K341 K338 K335 K332 K329 K326 K323 K320 K317 K314 K311 K308 K305 K302 K299 K296 K293 K290 K287 K284 K281 K278 K275 K272 K269 K266 K263 K260 K257 K254 K251 K248 K245 K242 K239 K236 K233 K230 K227 K224 K221 K218 K215 K212 K209 K206 K203 K200 K197 K194 K191 K188 K185 K182 K179 K176 K173 K170 K167 K164 K161 K158 K155 K152 K149 K146 K143 K140 K137 K134 K131 K128 K125 K122 K119 K116 K113 K110 K107 K104 K101 K98 K95 K92 K89 K86 K83 K80 K77 K74 K71 K68 K65 K62 K59 K56 K53 K50 K47 K44 K41 K38 K35 K32 K29 K26 K23 K20 K17 K14 K11 H14:I14 D14:E14 H20:I20 I17">
    <cfRule type="expression" dxfId="189" priority="108" stopIfTrue="1">
      <formula>$J11="On Hold"</formula>
    </cfRule>
    <cfRule type="expression" dxfId="188" priority="109" stopIfTrue="1">
      <formula>$J11="Closed"</formula>
    </cfRule>
    <cfRule type="expression" dxfId="187" priority="110" stopIfTrue="1">
      <formula>AND($G11&lt;TODAY(),$G11&gt;0,$J11="open")</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A315 A318 A321 A324 A327 A330 A333 A336 A339 A342 A345 A348 A351 A354 A357 A360 A363 A366 A369 A372 A375 A378 A381 A384 A387 A390 A393 A396 A399 A402">
    <cfRule type="expression" dxfId="186" priority="103" stopIfTrue="1">
      <formula>IF(G,"Closed")</formula>
    </cfRule>
    <cfRule type="cellIs" dxfId="185" priority="104" stopIfTrue="1" operator="equal">
      <formula>"Closed"</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A315 A318 A321 A324 A327 A330 A333 A336 A339 A342 A345 A348 A351 A354 A357 A360 A363 A366 A369 A372 A375 A378 A381 A384 A387 A390 A393 A396 A399 A402">
    <cfRule type="expression" dxfId="184" priority="100" stopIfTrue="1">
      <formula>$J12="On Hold"</formula>
    </cfRule>
    <cfRule type="expression" dxfId="183" priority="101" stopIfTrue="1">
      <formula>$J12="Closed"</formula>
    </cfRule>
    <cfRule type="expression" dxfId="182" priority="102" stopIfTrue="1">
      <formula>AND($G12&lt;TODAY(),$G12&gt;0,$J12="open")</formula>
    </cfRule>
  </conditionalFormatting>
  <conditionalFormatting sqref="B12:C12 B15:F15 B18:C18 B21:I21 B24:I24 B27:I27 B30:I30 B33:I33 B36:I36 B39:I39 B42:I42 B45:I45 B48:I48 B51:I51 B54:I54 B57:I57 B60:I60 B63:I63 B66:I66 B69:I69 B72:I72 B75:I75 B78:I78 B81:I81 B84:I84 B87:I87 B90:I90 B93:I93 B96:I96 B99:I99 B102:I102 B105:I105 B108:I108 B111:I111 B114:I114 B117:I117 B120:I120 B123:I123 B126:I126 B129:I129 B132:I132 B135:I135 B138:I138 B141:I141 B144:I144 B147:I147 B150:I150 B153:I153 B156:I156 B159:I159 B162:I162 B165:I165 B168:I168 B171:I171 B174:I174 B177:I177 B180:I180 B183:I183 B186:I186 B189:I189 B192:I192 B195:I195 B198:I198 B201:I201 B204:I204 B207:I207 B210:I210 B213:I213 B216:I216 B219:I219 B222:I222 B225:I225 B228:I228 B231:I231 B234:I234 B237:I237 B240:I240 B243:I243 B246:I246 B249:I249 B252:I252 B255:I255 B258:I258 B261:I261 B264:I264 B267:I267 B270:I270 B273:I273 B276:I276 B279:I279 B282:I282 B285:I285 B288:I288 B291:I291 B294:I294 B297:I297 B300:I300 B303:I303 B306:I306 B309:I309 B312:I312 B315:I315 B318:I318 B321:I321 B324:I324 B327:I327 B330:I330 B333:I333 B336:I336 B339:I339 B342:I342 B345:I345 B348:I348 B351:I351 B354:I354 B357:I357 B360:I360 B363:I363 B366:I366 B369:I369 B372:I372 B375:I375 B378:I378 B381:I381 B384:I384 B387:I387 B390:I390 B393:I393 B396:I396 B399:I399 B402:I402 K402 K399 K396 K393 K390 K387 K384 K381 K378 K375 K372 K369 K366 K363 K360 K357 K354 K351 K348 K345 K342 K339 K336 K333 K330 K327 K324 K321 K318 K315 K312 K309 K306 K303 K300 K297 K294 K291 K288 K285 K282 K279 K276 K273 K270 K267 K264 K261 K258 K255 K252 K249 K246 K243 K240 K237 K234 K231 K228 K225 K222 K219 K216 K213 K210 K207 K204 K201 K198 K195 K192 K189 K186 K183 K180 K177 K174 K171 K168 K165 K162 K159 K156 K153 K150 K147 K144 K141 K138 K135 K132 K129 K126 K123 K120 K117 K114 K111 K108 K105 K102 K99 K96 K93 K90 K87 K84 K81 K78 K75 K72 K69 K66 K63 K60 K57 K54 K51 K48 K45 K42 K39 K36 K33 K30 K27 K24 K21 K18 K15 K12 E12 H12:I12 H15:I15 I18">
    <cfRule type="expression" dxfId="181" priority="98" stopIfTrue="1">
      <formula>IF(G,"Closed")</formula>
    </cfRule>
    <cfRule type="cellIs" dxfId="180" priority="99" stopIfTrue="1" operator="equal">
      <formula>"Closed"</formula>
    </cfRule>
  </conditionalFormatting>
  <conditionalFormatting sqref="B12:C12 B15:F15 B18:C18 B21:I21 B24:I24 B27:I27 B30:I30 B33:I33 B36:I36 B39:I39 B42:I42 B45:I45 B48:I48 B51:I51 B54:I54 B57:I57 B60:I60 B63:I63 B66:I66 B69:I69 B72:I72 B75:I75 B78:I78 B81:I81 B84:I84 B87:I87 B90:I90 B93:I93 B96:I96 B99:I99 B102:I102 B105:I105 B108:I108 B111:I111 B114:I114 B117:I117 B120:I120 B123:I123 B126:I126 B129:I129 B132:I132 B135:I135 B138:I138 B141:I141 B144:I144 B147:I147 B150:I150 B153:I153 B156:I156 B159:I159 B162:I162 B165:I165 B168:I168 B171:I171 B174:I174 B177:I177 B180:I180 B183:I183 B186:I186 B189:I189 B192:I192 B195:I195 B198:I198 B201:I201 B204:I204 B207:I207 B210:I210 B213:I213 B216:I216 B219:I219 B222:I222 B225:I225 B228:I228 B231:I231 B234:I234 B237:I237 B240:I240 B243:I243 B246:I246 B249:I249 B252:I252 B255:I255 B258:I258 B261:I261 B264:I264 B267:I267 B270:I270 B273:I273 B276:I276 B279:I279 B282:I282 B285:I285 B288:I288 B291:I291 B294:I294 B297:I297 B300:I300 B303:I303 B306:I306 B309:I309 B312:I312 B315:I315 B318:I318 B321:I321 B324:I324 B327:I327 B330:I330 B333:I333 B336:I336 B339:I339 B342:I342 B345:I345 B348:I348 B351:I351 B354:I354 B357:I357 B360:I360 B363:I363 B366:I366 B369:I369 B372:I372 B375:I375 B378:I378 B381:I381 B384:I384 B387:I387 B390:I390 B393:I393 B396:I396 B399:I399 B402:I402 K402 K399 K396 K393 K390 K387 K384 K381 K378 K375 K372 K369 K366 K363 K360 K357 K354 K351 K348 K345 K342 K339 K336 K333 K330 K327 K324 K321 K318 K315 K312 K309 K306 K303 K300 K297 K294 K291 K288 K285 K282 K279 K276 K273 K270 K267 K264 K261 K258 K255 K252 K249 K246 K243 K240 K237 K234 K231 K228 K225 K222 K219 K216 K213 K210 K207 K204 K201 K198 K195 K192 K189 K186 K183 K180 K177 K174 K171 K168 K165 K162 K159 K156 K153 K150 K147 K144 K141 K138 K135 K132 K129 K126 K123 K120 K117 K114 K111 K108 K105 K102 K99 K96 K93 K90 K87 K84 K81 K78 K75 K72 K69 K66 K63 K60 K57 K54 K51 K48 K45 K42 K39 K36 K33 K30 K27 K24 K21 K18 K15 K12 E12 H12:I12 H15:I15 I18">
    <cfRule type="expression" dxfId="179" priority="94" stopIfTrue="1">
      <formula>$J12="On Hold"</formula>
    </cfRule>
    <cfRule type="expression" dxfId="178" priority="95" stopIfTrue="1">
      <formula>$J12="Closed"</formula>
    </cfRule>
    <cfRule type="expression" dxfId="177" priority="96" stopIfTrue="1">
      <formula>AND($G12&lt;TODAY(),$G12&gt;0,$J12="open")</formula>
    </cfRule>
  </conditionalFormatting>
  <conditionalFormatting sqref="A404:I404 K404">
    <cfRule type="expression" dxfId="176" priority="79" stopIfTrue="1">
      <formula>IF(G,"Closed")</formula>
    </cfRule>
    <cfRule type="cellIs" dxfId="175" priority="80" stopIfTrue="1" operator="equal">
      <formula>"Closed"</formula>
    </cfRule>
  </conditionalFormatting>
  <conditionalFormatting sqref="A404:I404 K404">
    <cfRule type="expression" dxfId="174" priority="76" stopIfTrue="1">
      <formula>$J404="On Hold"</formula>
    </cfRule>
    <cfRule type="expression" dxfId="173" priority="77" stopIfTrue="1">
      <formula>$J404="Closed"</formula>
    </cfRule>
    <cfRule type="expression" dxfId="172" priority="78" stopIfTrue="1">
      <formula>AND($G404&lt;TODAY(),$G404&gt;0,$J404="open")</formula>
    </cfRule>
  </conditionalFormatting>
  <conditionalFormatting sqref="A405:I405 K405">
    <cfRule type="expression" dxfId="171" priority="70" stopIfTrue="1">
      <formula>IF(G,"Closed")</formula>
    </cfRule>
    <cfRule type="cellIs" dxfId="170" priority="71" stopIfTrue="1" operator="equal">
      <formula>"Closed"</formula>
    </cfRule>
  </conditionalFormatting>
  <conditionalFormatting sqref="A405:I405 K405">
    <cfRule type="expression" dxfId="169" priority="67" stopIfTrue="1">
      <formula>$J405="On Hold"</formula>
    </cfRule>
    <cfRule type="expression" dxfId="168" priority="68" stopIfTrue="1">
      <formula>$J405="Closed"</formula>
    </cfRule>
    <cfRule type="expression" dxfId="167" priority="69" stopIfTrue="1">
      <formula>AND($G405&lt;TODAY(),$G405&gt;0,$J405="open")</formula>
    </cfRule>
  </conditionalFormatting>
  <conditionalFormatting sqref="A406:I406 K406">
    <cfRule type="expression" dxfId="166" priority="61" stopIfTrue="1">
      <formula>IF(G,"Closed")</formula>
    </cfRule>
    <cfRule type="cellIs" dxfId="165" priority="62" stopIfTrue="1" operator="equal">
      <formula>"Closed"</formula>
    </cfRule>
  </conditionalFormatting>
  <conditionalFormatting sqref="A406:I406 K406">
    <cfRule type="expression" dxfId="164" priority="58" stopIfTrue="1">
      <formula>$J406="On Hold"</formula>
    </cfRule>
    <cfRule type="expression" dxfId="163" priority="59" stopIfTrue="1">
      <formula>$J406="Closed"</formula>
    </cfRule>
    <cfRule type="expression" dxfId="162" priority="60" stopIfTrue="1">
      <formula>AND($G406&lt;TODAY(),$G406&gt;0,$J406="open")</formula>
    </cfRule>
  </conditionalFormatting>
  <conditionalFormatting sqref="J10:J406">
    <cfRule type="expression" dxfId="161" priority="46" stopIfTrue="1">
      <formula>AND($G10&lt;TODAY(),$G10&gt;0,$J10="open")</formula>
    </cfRule>
    <cfRule type="expression" dxfId="160" priority="47" stopIfTrue="1">
      <formula>$J10="Closed"</formula>
    </cfRule>
    <cfRule type="expression" dxfId="159" priority="48" stopIfTrue="1">
      <formula>$J10="On Hold"</formula>
    </cfRule>
  </conditionalFormatting>
  <conditionalFormatting sqref="J10:J406">
    <cfRule type="expression" dxfId="158" priority="52" stopIfTrue="1">
      <formula>IF(G,"Closed")</formula>
    </cfRule>
    <cfRule type="cellIs" dxfId="157" priority="53" stopIfTrue="1" operator="equal">
      <formula>"Closed"</formula>
    </cfRule>
  </conditionalFormatting>
  <conditionalFormatting sqref="J10:J406">
    <cfRule type="expression" dxfId="156" priority="49" stopIfTrue="1">
      <formula>$J10="On Hold"</formula>
    </cfRule>
    <cfRule type="expression" dxfId="155" priority="50" stopIfTrue="1">
      <formula>$J10="Closed"</formula>
    </cfRule>
    <cfRule type="expression" dxfId="154" priority="51" stopIfTrue="1">
      <formula>AND($G10&lt;TODAY(),$G10&gt;0,$J10="open")</formula>
    </cfRule>
  </conditionalFormatting>
  <conditionalFormatting sqref="J427 J10:J406">
    <cfRule type="expression" dxfId="153" priority="290" stopIfTrue="1">
      <formula>IF(#REF!,"Closed")</formula>
    </cfRule>
  </conditionalFormatting>
  <conditionalFormatting sqref="D12">
    <cfRule type="expression" dxfId="152" priority="44" stopIfTrue="1">
      <formula>IF(G,"Closed")</formula>
    </cfRule>
    <cfRule type="cellIs" dxfId="151" priority="45" stopIfTrue="1" operator="equal">
      <formula>"Closed"</formula>
    </cfRule>
  </conditionalFormatting>
  <conditionalFormatting sqref="D12">
    <cfRule type="expression" dxfId="150" priority="41" stopIfTrue="1">
      <formula>$J12="On Hold"</formula>
    </cfRule>
    <cfRule type="expression" dxfId="149" priority="42" stopIfTrue="1">
      <formula>$J12="Closed"</formula>
    </cfRule>
    <cfRule type="expression" dxfId="148" priority="43" stopIfTrue="1">
      <formula>AND($G12&lt;TODAY(),$G12&gt;0,$J12="open")</formula>
    </cfRule>
  </conditionalFormatting>
  <conditionalFormatting sqref="F12:F14">
    <cfRule type="expression" dxfId="147" priority="39" stopIfTrue="1">
      <formula>IF(G,"Closed")</formula>
    </cfRule>
    <cfRule type="cellIs" dxfId="146" priority="40" stopIfTrue="1" operator="equal">
      <formula>"Closed"</formula>
    </cfRule>
  </conditionalFormatting>
  <conditionalFormatting sqref="F12:F14">
    <cfRule type="expression" dxfId="145" priority="36" stopIfTrue="1">
      <formula>$J12="On Hold"</formula>
    </cfRule>
    <cfRule type="expression" dxfId="144" priority="37" stopIfTrue="1">
      <formula>$J12="Closed"</formula>
    </cfRule>
    <cfRule type="expression" dxfId="143" priority="38" stopIfTrue="1">
      <formula>AND($G12&lt;TODAY(),$G12&gt;0,$J12="open")</formula>
    </cfRule>
  </conditionalFormatting>
  <conditionalFormatting sqref="D13">
    <cfRule type="expression" dxfId="142" priority="34" stopIfTrue="1">
      <formula>IF(G,"Closed")</formula>
    </cfRule>
    <cfRule type="cellIs" dxfId="141" priority="35" stopIfTrue="1" operator="equal">
      <formula>"Closed"</formula>
    </cfRule>
  </conditionalFormatting>
  <conditionalFormatting sqref="D13">
    <cfRule type="expression" dxfId="140" priority="31" stopIfTrue="1">
      <formula>$J13="On Hold"</formula>
    </cfRule>
    <cfRule type="expression" dxfId="139" priority="32" stopIfTrue="1">
      <formula>$J13="Closed"</formula>
    </cfRule>
    <cfRule type="expression" dxfId="138" priority="33" stopIfTrue="1">
      <formula>AND($G13&lt;TODAY(),$G13&gt;0,$J13="open")</formula>
    </cfRule>
  </conditionalFormatting>
  <conditionalFormatting sqref="G12:G15">
    <cfRule type="expression" dxfId="137" priority="29" stopIfTrue="1">
      <formula>IF(G,"Closed")</formula>
    </cfRule>
    <cfRule type="cellIs" dxfId="136" priority="30" stopIfTrue="1" operator="equal">
      <formula>"Closed"</formula>
    </cfRule>
  </conditionalFormatting>
  <conditionalFormatting sqref="G12:G15">
    <cfRule type="expression" dxfId="135" priority="26" stopIfTrue="1">
      <formula>$J12="On Hold"</formula>
    </cfRule>
    <cfRule type="expression" dxfId="134" priority="27" stopIfTrue="1">
      <formula>$J12="Closed"</formula>
    </cfRule>
    <cfRule type="expression" dxfId="133" priority="28" stopIfTrue="1">
      <formula>AND($G12&lt;TODAY(),$G12&gt;0,$J12="open")</formula>
    </cfRule>
  </conditionalFormatting>
  <conditionalFormatting sqref="D17:D20">
    <cfRule type="expression" dxfId="132" priority="24" stopIfTrue="1">
      <formula>IF(G,"Closed")</formula>
    </cfRule>
    <cfRule type="cellIs" dxfId="131" priority="25" stopIfTrue="1" operator="equal">
      <formula>"Closed"</formula>
    </cfRule>
  </conditionalFormatting>
  <conditionalFormatting sqref="D17:D20">
    <cfRule type="expression" dxfId="130" priority="21" stopIfTrue="1">
      <formula>$J17="On Hold"</formula>
    </cfRule>
    <cfRule type="expression" dxfId="129" priority="22" stopIfTrue="1">
      <formula>$J17="Closed"</formula>
    </cfRule>
    <cfRule type="expression" dxfId="128" priority="23" stopIfTrue="1">
      <formula>AND($G17&lt;TODAY(),$G17&gt;0,$J17="open")</formula>
    </cfRule>
  </conditionalFormatting>
  <conditionalFormatting sqref="E17:E20">
    <cfRule type="expression" dxfId="127" priority="19" stopIfTrue="1">
      <formula>IF(G,"Closed")</formula>
    </cfRule>
    <cfRule type="cellIs" dxfId="126" priority="20" stopIfTrue="1" operator="equal">
      <formula>"Closed"</formula>
    </cfRule>
  </conditionalFormatting>
  <conditionalFormatting sqref="E17:E20">
    <cfRule type="expression" dxfId="125" priority="16" stopIfTrue="1">
      <formula>$J17="On Hold"</formula>
    </cfRule>
    <cfRule type="expression" dxfId="124" priority="17" stopIfTrue="1">
      <formula>$J17="Closed"</formula>
    </cfRule>
    <cfRule type="expression" dxfId="123" priority="18" stopIfTrue="1">
      <formula>AND($G17&lt;TODAY(),$G17&gt;0,$J17="open")</formula>
    </cfRule>
  </conditionalFormatting>
  <conditionalFormatting sqref="F17:F20">
    <cfRule type="expression" dxfId="122" priority="14" stopIfTrue="1">
      <formula>IF(G,"Closed")</formula>
    </cfRule>
    <cfRule type="cellIs" dxfId="121" priority="15" stopIfTrue="1" operator="equal">
      <formula>"Closed"</formula>
    </cfRule>
  </conditionalFormatting>
  <conditionalFormatting sqref="F17:F20">
    <cfRule type="expression" dxfId="120" priority="11" stopIfTrue="1">
      <formula>$J17="On Hold"</formula>
    </cfRule>
    <cfRule type="expression" dxfId="119" priority="12" stopIfTrue="1">
      <formula>$J17="Closed"</formula>
    </cfRule>
    <cfRule type="expression" dxfId="118" priority="13" stopIfTrue="1">
      <formula>AND($G17&lt;TODAY(),$G17&gt;0,$J17="open")</formula>
    </cfRule>
  </conditionalFormatting>
  <conditionalFormatting sqref="G17:G20">
    <cfRule type="expression" dxfId="117" priority="9" stopIfTrue="1">
      <formula>IF(G,"Closed")</formula>
    </cfRule>
    <cfRule type="cellIs" dxfId="116" priority="10" stopIfTrue="1" operator="equal">
      <formula>"Closed"</formula>
    </cfRule>
  </conditionalFormatting>
  <conditionalFormatting sqref="G17:G20">
    <cfRule type="expression" dxfId="115" priority="6" stopIfTrue="1">
      <formula>$J17="On Hold"</formula>
    </cfRule>
    <cfRule type="expression" dxfId="114" priority="7" stopIfTrue="1">
      <formula>$J17="Closed"</formula>
    </cfRule>
    <cfRule type="expression" dxfId="113" priority="8" stopIfTrue="1">
      <formula>AND($G17&lt;TODAY(),$G17&gt;0,$J17="open")</formula>
    </cfRule>
  </conditionalFormatting>
  <conditionalFormatting sqref="H17:H19">
    <cfRule type="expression" dxfId="112" priority="4" stopIfTrue="1">
      <formula>IF(G,"Closed")</formula>
    </cfRule>
    <cfRule type="cellIs" dxfId="111" priority="5" stopIfTrue="1" operator="equal">
      <formula>"Closed"</formula>
    </cfRule>
  </conditionalFormatting>
  <conditionalFormatting sqref="H17:H19">
    <cfRule type="expression" dxfId="110" priority="1" stopIfTrue="1">
      <formula>$J17="On Hold"</formula>
    </cfRule>
    <cfRule type="expression" dxfId="109" priority="2" stopIfTrue="1">
      <formula>$J17="Closed"</formula>
    </cfRule>
    <cfRule type="expression" dxfId="108" priority="3" stopIfTrue="1">
      <formula>AND($G17&lt;TODAY(),$G17&gt;0,$J17="open")</formula>
    </cfRule>
  </conditionalFormatting>
  <dataValidations count="18">
    <dataValidation type="list" allowBlank="1" showInputMessage="1" showErrorMessage="1" promptTitle="BT costs" prompt="Impact on BT's costs:_x000a_++ = significant increase in BT's costs_x000a_+ = increase in BT's costs_x000a_- = decrease in BT's costs_x000a_-- = significant decrease in BT's costs_x000a_&lt;&gt; = no change" sqref="N411" xr:uid="{00000000-0002-0000-0100-000000000000}">
      <formula1>$N$51:$N$56</formula1>
    </dataValidation>
    <dataValidation type="list" allowBlank="1" showInputMessage="1" showErrorMessage="1" promptTitle="BT confidentiality" prompt="Select whether this item is confidential to BT. " sqref="AA409" xr:uid="{00000000-0002-0000-0100-000001000000}">
      <formula1>$AA$51:$AA$56</formula1>
    </dataValidation>
    <dataValidation allowBlank="1" showInputMessage="1" showErrorMessage="1" promptTitle="Change log cross reference" prompt="Enter the reference IDs of any changes this item relates to.  You can also add a hyperlink to where further information is held if needed." sqref="X409" xr:uid="{00000000-0002-0000-0100-000002000000}"/>
    <dataValidation allowBlank="1" showInputMessage="1" showErrorMessage="1" promptTitle="Issues log cross reference" prompt="Enter the reference IDs of any issues this item relates to.  You can also add a hyperlink to where further information is held if needed." sqref="W409" xr:uid="{00000000-0002-0000-0100-000003000000}"/>
    <dataValidation allowBlank="1" showInputMessage="1" showErrorMessage="1" promptTitle="Risk register cross reference" prompt="Enter the reference IDs of any risks this item relates to. You can also add a hyperlink to where further information is held if needed." sqref="V409" xr:uid="{00000000-0002-0000-0100-000004000000}"/>
    <dataValidation allowBlank="1" showInputMessage="1" showErrorMessage="1" promptTitle="Target impact assessment" prompt="State what the impact will be if all the mitigation and treatment actions are undertaken. This may represent the residual risk." sqref="R409" xr:uid="{00000000-0002-0000-0100-000005000000}"/>
    <dataValidation type="list" allowBlank="1" showInputMessage="1" showErrorMessage="1" promptTitle="Risk response" prompt="Use pick list to show the type of risk response being adopted." sqref="O409" xr:uid="{00000000-0002-0000-0100-000006000000}">
      <formula1>$O$51:$O$56</formula1>
    </dataValidation>
    <dataValidation allowBlank="1" showInputMessage="1" showErrorMessage="1" promptTitle="Additional costs for treatment" prompt="Costs in excess of existing budget that will be incurred undertaking the mitigation plan / treatment actions." sqref="P409" xr:uid="{00000000-0002-0000-0100-000007000000}"/>
    <dataValidation allowBlank="1" showInputMessage="1" showErrorMessage="1" promptTitle="Comment" prompt="Any observation or comment which would help a reader understand the current position regarding the threat or opportunity." sqref="U409" xr:uid="{00000000-0002-0000-0100-000008000000}"/>
    <dataValidation allowBlank="1" showInputMessage="1" showErrorMessage="1" promptTitle="Latest tigger date " prompt="Latest date (or event) when it is possible for a threat or opportunity to occur and have any affect on the objectives." sqref="M411" xr:uid="{00000000-0002-0000-0100-000009000000}"/>
    <dataValidation allowBlank="1" showInputMessage="1" showErrorMessage="1" promptTitle="Escalation" prompt="Person or group to whom the risk should be escalated if needed." sqref="Q409" xr:uid="{00000000-0002-0000-0100-00000A000000}"/>
    <dataValidation allowBlank="1" showInputMessage="1" showErrorMessage="1" promptTitle="Updated by" prompt="Name of the person who last updated this item." sqref="Z409" xr:uid="{00000000-0002-0000-0100-00000B000000}"/>
    <dataValidation allowBlank="1" showInputMessage="1" showErrorMessage="1" promptTitle="Date updated" prompt="Date when this item was last updated." sqref="Y409" xr:uid="{00000000-0002-0000-0100-00000C000000}"/>
    <dataValidation allowBlank="1" showInputMessage="1" showErrorMessage="1" promptTitle="Owner" prompt="Name of the person who is accountable for managing the risk or opportunity." sqref="S409" xr:uid="{00000000-0002-0000-0100-00000D000000}"/>
    <dataValidation allowBlank="1" showInputMessage="1" showErrorMessage="1" promptTitle="Ealiest trigger date" prompt="The earliest date from which the risk or opportunity may occur." sqref="L411" xr:uid="{00000000-0002-0000-0100-00000E000000}"/>
    <dataValidation type="list" allowBlank="1" showInputMessage="1" showErrorMessage="1" promptTitle="Status" prompt="Draft - details not yet validated_x000a_Open - the threat or opportunity currently exists_x000a_Triggered - the threat or oportunity has been realised_x000a_Issue - the item has been transfered to to the issues log_x000a_Closed - the item is no longer a threat or opportunity_x000a_" sqref="T409" xr:uid="{00000000-0002-0000-0100-00000F000000}">
      <formula1>$T$51:$T$56</formula1>
    </dataValidation>
    <dataValidation type="list" allowBlank="1" showInputMessage="1" showErrorMessage="1" promptTitle="Priority" prompt="High_x000a_Medium_x000a_Low" sqref="B427 B10:B406" xr:uid="{00000000-0002-0000-0100-000010000000}">
      <formula1>$B$418:$B$420</formula1>
    </dataValidation>
    <dataValidation type="list" allowBlank="1" showInputMessage="1" showErrorMessage="1" promptTitle="Status" prompt="Select the status of the action as:_x000a_New_x000a_Assigned to a named person_x000a_In progress (being worked on)_x000a_Completed_x000a_Cancelled_x000a_" sqref="J427 J10:J406" xr:uid="{00000000-0002-0000-0100-000011000000}">
      <formula1>$J$418:$J$423</formula1>
    </dataValidation>
  </dataValidations>
  <pageMargins left="0.19685039370078741" right="0.19685039370078741" top="0.59055118110236227" bottom="0.59055118110236227" header="0.19685039370078741" footer="0.19685039370078741"/>
  <pageSetup paperSize="9" scale="55" fitToHeight="10" orientation="landscape" r:id="rId1"/>
  <headerFooter alignWithMargins="0">
    <oddHeader>&amp;LBT Retail: Consumer: Voice Programme: CPN467 June Project Log&amp;C&amp;"Arial,Bold"&amp;11&amp;A&amp;R&amp;"Arial,Bold"Strictly Confidential</oddHeader>
    <oddFooter>&amp;L&amp;"Arial,Bold"&amp;8Strictly Confidential&amp;R&amp;8&amp;F: &amp;D: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0"/>
    <pageSetUpPr fitToPage="1"/>
  </sheetPr>
  <dimension ref="A1:IN163"/>
  <sheetViews>
    <sheetView zoomScale="80" zoomScaleNormal="80" workbookViewId="0">
      <pane xSplit="2" ySplit="8" topLeftCell="C9" activePane="bottomRight" state="frozen"/>
      <selection activeCell="C8" sqref="C8"/>
      <selection pane="topRight" activeCell="C8" sqref="C8"/>
      <selection pane="bottomLeft" activeCell="C8" sqref="C8"/>
      <selection pane="bottomRight" activeCell="B29" sqref="B29"/>
    </sheetView>
  </sheetViews>
  <sheetFormatPr defaultColWidth="9.140625" defaultRowHeight="12.75"/>
  <cols>
    <col min="1" max="1" width="14.42578125" style="96" customWidth="1"/>
    <col min="2" max="2" width="96" style="96" customWidth="1"/>
    <col min="3" max="9" width="16.85546875" style="96" customWidth="1"/>
    <col min="10" max="11" width="9.140625" style="103"/>
    <col min="12" max="12" width="10.140625" style="103" customWidth="1"/>
    <col min="13" max="26" width="9.140625" style="103"/>
    <col min="27" max="16384" width="9.140625" style="96"/>
  </cols>
  <sheetData>
    <row r="1" spans="1:248">
      <c r="A1"/>
      <c r="B1"/>
      <c r="C1" s="97"/>
      <c r="D1" s="97"/>
      <c r="E1" s="97"/>
      <c r="F1" s="97"/>
      <c r="G1" s="97"/>
    </row>
    <row r="2" spans="1:248" ht="18">
      <c r="A2" s="19" t="s">
        <v>580</v>
      </c>
      <c r="B2" s="88"/>
      <c r="C2" s="97"/>
      <c r="D2" s="97"/>
      <c r="E2" s="97"/>
      <c r="F2" s="104"/>
      <c r="G2" s="97"/>
      <c r="H2" s="105"/>
      <c r="I2" s="105"/>
    </row>
    <row r="3" spans="1:248" ht="15">
      <c r="A3" s="128" t="s">
        <v>29</v>
      </c>
      <c r="B3" s="98">
        <f>+'Cover sheet'!E5</f>
        <v>0</v>
      </c>
      <c r="C3" s="97"/>
      <c r="D3" s="97"/>
      <c r="E3" s="97"/>
      <c r="F3" s="97"/>
      <c r="G3" s="97"/>
      <c r="H3" s="105"/>
      <c r="I3" s="105"/>
    </row>
    <row r="4" spans="1:248" ht="15">
      <c r="A4" s="128" t="s">
        <v>30</v>
      </c>
      <c r="B4" s="96">
        <f>+'Cover sheet'!E7</f>
        <v>0</v>
      </c>
      <c r="C4" s="97"/>
      <c r="D4" s="97"/>
      <c r="E4" s="97"/>
      <c r="F4" s="97"/>
      <c r="G4" s="97"/>
      <c r="H4" s="106"/>
      <c r="I4" s="106"/>
    </row>
    <row r="5" spans="1:248">
      <c r="C5" s="97"/>
      <c r="D5" s="97"/>
      <c r="E5" s="97"/>
      <c r="F5" s="97"/>
      <c r="G5" s="97"/>
    </row>
    <row r="6" spans="1:248">
      <c r="C6" s="97"/>
      <c r="D6" s="97"/>
      <c r="E6" s="97"/>
      <c r="F6" s="97"/>
      <c r="G6" s="97"/>
    </row>
    <row r="7" spans="1:248">
      <c r="C7" s="97"/>
      <c r="D7" s="97"/>
      <c r="E7" s="97"/>
      <c r="F7" s="97"/>
      <c r="G7" s="97"/>
    </row>
    <row r="8" spans="1:248" s="98" customFormat="1" ht="42.75" customHeight="1">
      <c r="A8" s="7" t="s">
        <v>267</v>
      </c>
      <c r="B8" s="7" t="s">
        <v>573</v>
      </c>
      <c r="C8" s="7" t="s">
        <v>268</v>
      </c>
      <c r="D8" s="7" t="s">
        <v>269</v>
      </c>
      <c r="E8" s="7" t="s">
        <v>270</v>
      </c>
      <c r="F8" s="7" t="s">
        <v>271</v>
      </c>
      <c r="G8" s="7" t="s">
        <v>272</v>
      </c>
      <c r="H8" s="7" t="s">
        <v>273</v>
      </c>
      <c r="I8" s="7" t="s">
        <v>574</v>
      </c>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row>
    <row r="9" spans="1:248">
      <c r="A9" s="129"/>
      <c r="B9" s="130"/>
      <c r="C9" s="130"/>
      <c r="D9" s="130"/>
      <c r="E9" s="130"/>
      <c r="F9" s="130"/>
      <c r="G9" s="130"/>
      <c r="H9" s="130"/>
      <c r="I9" s="130"/>
    </row>
    <row r="10" spans="1:248">
      <c r="A10" s="129"/>
      <c r="B10" s="130"/>
      <c r="C10" s="130"/>
      <c r="D10" s="130"/>
      <c r="E10" s="130"/>
      <c r="F10" s="130"/>
      <c r="G10" s="130"/>
      <c r="H10" s="130"/>
      <c r="I10" s="130"/>
    </row>
    <row r="11" spans="1:248">
      <c r="A11" s="129"/>
      <c r="B11" s="130"/>
      <c r="C11" s="130"/>
      <c r="D11" s="130"/>
      <c r="E11" s="130"/>
      <c r="F11" s="130"/>
      <c r="G11" s="130"/>
      <c r="H11" s="130"/>
      <c r="I11" s="130"/>
    </row>
    <row r="12" spans="1:248">
      <c r="A12" s="129"/>
      <c r="B12" s="130"/>
      <c r="C12" s="130"/>
      <c r="D12" s="130"/>
      <c r="E12" s="130"/>
      <c r="F12" s="130"/>
      <c r="G12" s="130"/>
      <c r="H12" s="130"/>
      <c r="I12" s="130"/>
    </row>
    <row r="13" spans="1:248">
      <c r="A13" s="129"/>
      <c r="B13" s="130"/>
      <c r="C13" s="130"/>
      <c r="D13" s="130"/>
      <c r="E13" s="130"/>
      <c r="F13" s="130"/>
      <c r="G13" s="130"/>
      <c r="H13" s="130"/>
      <c r="I13" s="130"/>
    </row>
    <row r="14" spans="1:248">
      <c r="A14" s="129"/>
      <c r="B14" s="130"/>
      <c r="C14" s="130"/>
      <c r="D14" s="130"/>
      <c r="E14" s="130"/>
      <c r="F14" s="130"/>
      <c r="G14" s="130"/>
      <c r="H14" s="130"/>
      <c r="I14" s="130"/>
    </row>
    <row r="15" spans="1:248">
      <c r="A15" s="129"/>
      <c r="B15" s="130"/>
      <c r="C15" s="130"/>
      <c r="D15" s="130"/>
      <c r="E15" s="130"/>
      <c r="F15" s="130"/>
      <c r="G15" s="130"/>
      <c r="H15" s="130"/>
      <c r="I15" s="130"/>
    </row>
    <row r="16" spans="1:248">
      <c r="A16" s="129"/>
      <c r="B16" s="130"/>
      <c r="C16" s="130"/>
      <c r="D16" s="130"/>
      <c r="E16" s="130"/>
      <c r="F16" s="130"/>
      <c r="G16" s="130"/>
      <c r="H16" s="130"/>
      <c r="I16" s="130"/>
    </row>
    <row r="17" spans="1:26" s="105" customFormat="1">
      <c r="A17" s="129"/>
      <c r="B17" s="130"/>
      <c r="C17" s="130"/>
      <c r="D17" s="130"/>
      <c r="E17" s="130"/>
      <c r="F17" s="130"/>
      <c r="G17" s="130"/>
      <c r="H17" s="130"/>
      <c r="I17" s="130"/>
      <c r="J17" s="107"/>
      <c r="K17" s="107"/>
      <c r="L17" s="107"/>
      <c r="M17" s="107"/>
      <c r="N17" s="107"/>
      <c r="O17" s="107"/>
      <c r="P17" s="107"/>
      <c r="Q17" s="107"/>
      <c r="R17" s="107"/>
      <c r="S17" s="107"/>
      <c r="T17" s="107"/>
      <c r="U17" s="107"/>
      <c r="V17" s="107"/>
      <c r="W17" s="107"/>
      <c r="X17" s="107"/>
      <c r="Y17" s="107"/>
      <c r="Z17" s="107"/>
    </row>
    <row r="18" spans="1:26">
      <c r="A18" s="129"/>
      <c r="B18" s="130"/>
      <c r="C18" s="130"/>
      <c r="D18" s="130"/>
      <c r="E18" s="130"/>
      <c r="F18" s="130"/>
      <c r="G18" s="130"/>
      <c r="H18" s="130"/>
      <c r="I18" s="130"/>
    </row>
    <row r="19" spans="1:26">
      <c r="A19" s="129"/>
      <c r="B19" s="130"/>
      <c r="C19" s="130"/>
      <c r="D19" s="130"/>
      <c r="E19" s="130"/>
      <c r="F19" s="130"/>
      <c r="G19" s="130"/>
      <c r="H19" s="130"/>
      <c r="I19" s="130"/>
    </row>
    <row r="20" spans="1:26">
      <c r="A20" s="129"/>
      <c r="B20" s="130"/>
      <c r="C20" s="130"/>
      <c r="D20" s="130"/>
      <c r="E20" s="130"/>
      <c r="F20" s="130"/>
      <c r="G20" s="130"/>
      <c r="H20" s="130"/>
      <c r="I20" s="130"/>
    </row>
    <row r="21" spans="1:26">
      <c r="A21" s="129"/>
      <c r="B21" s="130"/>
      <c r="C21" s="130"/>
      <c r="D21" s="130"/>
      <c r="E21" s="130"/>
      <c r="F21" s="130"/>
      <c r="G21" s="130"/>
      <c r="H21" s="130"/>
      <c r="I21" s="130"/>
    </row>
    <row r="22" spans="1:26">
      <c r="A22" s="129"/>
      <c r="B22" s="130"/>
      <c r="C22" s="130"/>
      <c r="D22" s="130"/>
      <c r="E22" s="130"/>
      <c r="F22" s="130"/>
      <c r="G22" s="130"/>
      <c r="H22" s="130"/>
      <c r="I22" s="130"/>
    </row>
    <row r="23" spans="1:26">
      <c r="A23" s="129"/>
      <c r="B23" s="130"/>
      <c r="C23" s="130"/>
      <c r="D23" s="130"/>
      <c r="E23" s="130"/>
      <c r="F23" s="130"/>
      <c r="G23" s="130"/>
      <c r="H23" s="130"/>
      <c r="I23" s="130"/>
    </row>
    <row r="24" spans="1:26">
      <c r="A24" s="129"/>
      <c r="B24" s="130"/>
      <c r="C24" s="130"/>
      <c r="D24" s="130"/>
      <c r="E24" s="130"/>
      <c r="F24" s="130"/>
      <c r="G24" s="130"/>
      <c r="H24" s="130"/>
      <c r="I24" s="130"/>
    </row>
    <row r="25" spans="1:26">
      <c r="A25" s="129"/>
      <c r="B25" s="130"/>
      <c r="C25" s="130"/>
      <c r="D25" s="130"/>
      <c r="E25" s="130"/>
      <c r="F25" s="130"/>
      <c r="G25" s="130"/>
      <c r="H25" s="130"/>
      <c r="I25" s="130"/>
    </row>
    <row r="26" spans="1:26">
      <c r="A26" s="129"/>
      <c r="B26" s="130"/>
      <c r="C26" s="130"/>
      <c r="D26" s="130"/>
      <c r="E26" s="130"/>
      <c r="F26" s="130"/>
      <c r="G26" s="130"/>
      <c r="H26" s="130"/>
      <c r="I26" s="130"/>
    </row>
    <row r="27" spans="1:26">
      <c r="A27" s="129"/>
      <c r="B27" s="130"/>
      <c r="C27" s="130"/>
      <c r="D27" s="130"/>
      <c r="E27" s="130"/>
      <c r="F27" s="130"/>
      <c r="G27" s="130"/>
      <c r="H27" s="130"/>
      <c r="I27" s="130"/>
    </row>
    <row r="28" spans="1:26">
      <c r="A28" s="129"/>
      <c r="B28" s="130"/>
      <c r="C28" s="130"/>
      <c r="D28" s="130"/>
      <c r="E28" s="130"/>
      <c r="F28" s="130"/>
      <c r="G28" s="130"/>
      <c r="H28" s="130"/>
      <c r="I28" s="130"/>
    </row>
    <row r="29" spans="1:26">
      <c r="A29" s="129"/>
      <c r="B29" s="130"/>
      <c r="C29" s="130"/>
      <c r="D29" s="130"/>
      <c r="E29" s="130"/>
      <c r="F29" s="130"/>
      <c r="G29" s="130"/>
      <c r="H29" s="130"/>
      <c r="I29" s="130"/>
    </row>
    <row r="30" spans="1:26">
      <c r="A30" s="129"/>
      <c r="B30" s="130"/>
      <c r="C30" s="130"/>
      <c r="D30" s="130"/>
      <c r="E30" s="130"/>
      <c r="F30" s="130"/>
      <c r="G30" s="130"/>
      <c r="H30" s="130"/>
      <c r="I30" s="130"/>
    </row>
    <row r="31" spans="1:26">
      <c r="A31" s="129"/>
      <c r="B31" s="130"/>
      <c r="C31" s="130"/>
      <c r="D31" s="130"/>
      <c r="E31" s="130"/>
      <c r="F31" s="130"/>
      <c r="G31" s="130"/>
      <c r="H31" s="130"/>
      <c r="I31" s="130"/>
    </row>
    <row r="32" spans="1:26">
      <c r="A32" s="129"/>
      <c r="B32" s="130"/>
      <c r="C32" s="130"/>
      <c r="D32" s="130"/>
      <c r="E32" s="130"/>
      <c r="F32" s="130"/>
      <c r="G32" s="130"/>
      <c r="H32" s="130"/>
      <c r="I32" s="130"/>
    </row>
    <row r="33" spans="1:9">
      <c r="A33" s="129"/>
      <c r="B33" s="130"/>
      <c r="C33" s="130"/>
      <c r="D33" s="130"/>
      <c r="E33" s="130"/>
      <c r="F33" s="130"/>
      <c r="G33" s="130"/>
      <c r="H33" s="130"/>
      <c r="I33" s="130"/>
    </row>
    <row r="34" spans="1:9">
      <c r="A34" s="129"/>
      <c r="B34" s="130"/>
      <c r="C34" s="130"/>
      <c r="D34" s="130"/>
      <c r="E34" s="130"/>
      <c r="F34" s="130"/>
      <c r="G34" s="130"/>
      <c r="H34" s="130"/>
      <c r="I34" s="130"/>
    </row>
    <row r="35" spans="1:9">
      <c r="A35" s="129"/>
      <c r="B35" s="130"/>
      <c r="C35" s="130"/>
      <c r="D35" s="130"/>
      <c r="E35" s="130"/>
      <c r="F35" s="130"/>
      <c r="G35" s="130"/>
      <c r="H35" s="130"/>
      <c r="I35" s="130"/>
    </row>
    <row r="36" spans="1:9">
      <c r="A36" s="129"/>
      <c r="B36" s="130"/>
      <c r="C36" s="130"/>
      <c r="D36" s="130"/>
      <c r="E36" s="130"/>
      <c r="F36" s="130"/>
      <c r="G36" s="130"/>
      <c r="H36" s="130"/>
      <c r="I36" s="130"/>
    </row>
    <row r="37" spans="1:9">
      <c r="A37" s="129"/>
      <c r="B37" s="130"/>
      <c r="C37" s="130"/>
      <c r="D37" s="130"/>
      <c r="E37" s="130"/>
      <c r="F37" s="130"/>
      <c r="G37" s="130"/>
      <c r="H37" s="130"/>
      <c r="I37" s="130"/>
    </row>
    <row r="38" spans="1:9">
      <c r="A38" s="129"/>
      <c r="B38" s="130"/>
      <c r="C38" s="130"/>
      <c r="D38" s="130"/>
      <c r="E38" s="130"/>
      <c r="F38" s="130"/>
      <c r="G38" s="130"/>
      <c r="H38" s="130"/>
      <c r="I38" s="130"/>
    </row>
    <row r="39" spans="1:9">
      <c r="A39" s="129"/>
      <c r="B39" s="130"/>
      <c r="C39" s="130"/>
      <c r="D39" s="130"/>
      <c r="E39" s="130"/>
      <c r="F39" s="130"/>
      <c r="G39" s="130"/>
      <c r="H39" s="130"/>
      <c r="I39" s="130"/>
    </row>
    <row r="40" spans="1:9">
      <c r="A40" s="129"/>
      <c r="B40" s="130"/>
      <c r="C40" s="130"/>
      <c r="D40" s="130"/>
      <c r="E40" s="130"/>
      <c r="F40" s="130"/>
      <c r="G40" s="130"/>
      <c r="H40" s="130"/>
      <c r="I40" s="130"/>
    </row>
    <row r="41" spans="1:9">
      <c r="A41" s="129"/>
      <c r="B41" s="130"/>
      <c r="C41" s="130"/>
      <c r="D41" s="130"/>
      <c r="E41" s="130"/>
      <c r="F41" s="130"/>
      <c r="G41" s="130"/>
      <c r="H41" s="130"/>
      <c r="I41" s="130"/>
    </row>
    <row r="42" spans="1:9">
      <c r="A42" s="129"/>
      <c r="B42" s="130"/>
      <c r="C42" s="130"/>
      <c r="D42" s="130"/>
      <c r="E42" s="130"/>
      <c r="F42" s="130"/>
      <c r="G42" s="130"/>
      <c r="H42" s="130"/>
      <c r="I42" s="130"/>
    </row>
    <row r="43" spans="1:9">
      <c r="A43" s="129"/>
      <c r="B43" s="130"/>
      <c r="C43" s="130"/>
      <c r="D43" s="130"/>
      <c r="E43" s="130"/>
      <c r="F43" s="130"/>
      <c r="G43" s="130"/>
      <c r="H43" s="130"/>
      <c r="I43" s="130"/>
    </row>
    <row r="44" spans="1:9">
      <c r="A44" s="129"/>
      <c r="B44" s="130"/>
      <c r="C44" s="130"/>
      <c r="D44" s="130"/>
      <c r="E44" s="130"/>
      <c r="F44" s="130"/>
      <c r="G44" s="130"/>
      <c r="H44" s="130"/>
      <c r="I44" s="130"/>
    </row>
    <row r="45" spans="1:9">
      <c r="A45" s="129"/>
      <c r="B45" s="130"/>
      <c r="C45" s="130"/>
      <c r="D45" s="130"/>
      <c r="E45" s="130"/>
      <c r="F45" s="130"/>
      <c r="G45" s="130"/>
      <c r="H45" s="130"/>
      <c r="I45" s="130"/>
    </row>
    <row r="46" spans="1:9">
      <c r="A46" s="129"/>
      <c r="B46" s="130"/>
      <c r="C46" s="130"/>
      <c r="D46" s="130"/>
      <c r="E46" s="130"/>
      <c r="F46" s="130"/>
      <c r="G46" s="130"/>
      <c r="H46" s="130"/>
      <c r="I46" s="130"/>
    </row>
    <row r="47" spans="1:9">
      <c r="A47" s="129"/>
      <c r="B47" s="130"/>
      <c r="C47" s="130"/>
      <c r="D47" s="130"/>
      <c r="E47" s="130"/>
      <c r="F47" s="130"/>
      <c r="G47" s="130"/>
      <c r="H47" s="130"/>
      <c r="I47" s="130"/>
    </row>
    <row r="48" spans="1:9">
      <c r="A48" s="129"/>
      <c r="B48" s="130"/>
      <c r="C48" s="130"/>
      <c r="D48" s="130"/>
      <c r="E48" s="130"/>
      <c r="F48" s="130"/>
      <c r="G48" s="130"/>
      <c r="H48" s="130"/>
      <c r="I48" s="130"/>
    </row>
    <row r="49" spans="1:9">
      <c r="A49" s="129"/>
      <c r="B49" s="130"/>
      <c r="C49" s="130"/>
      <c r="D49" s="130"/>
      <c r="E49" s="130"/>
      <c r="F49" s="130"/>
      <c r="G49" s="130"/>
      <c r="H49" s="130"/>
      <c r="I49" s="130"/>
    </row>
    <row r="50" spans="1:9">
      <c r="A50" s="129"/>
      <c r="B50" s="130"/>
      <c r="C50" s="130"/>
      <c r="D50" s="130"/>
      <c r="E50" s="130"/>
      <c r="F50" s="130"/>
      <c r="G50" s="130"/>
      <c r="H50" s="130"/>
      <c r="I50" s="130"/>
    </row>
    <row r="51" spans="1:9">
      <c r="A51" s="129"/>
      <c r="B51" s="130"/>
      <c r="C51" s="130"/>
      <c r="D51" s="130"/>
      <c r="E51" s="130"/>
      <c r="F51" s="130"/>
      <c r="G51" s="130"/>
      <c r="H51" s="130"/>
      <c r="I51" s="130"/>
    </row>
    <row r="52" spans="1:9">
      <c r="A52" s="129"/>
      <c r="B52" s="130"/>
      <c r="C52" s="130"/>
      <c r="D52" s="130"/>
      <c r="E52" s="130"/>
      <c r="F52" s="130"/>
      <c r="G52" s="130"/>
      <c r="H52" s="130"/>
      <c r="I52" s="130"/>
    </row>
    <row r="53" spans="1:9">
      <c r="A53" s="129"/>
      <c r="B53" s="130"/>
      <c r="C53" s="130"/>
      <c r="D53" s="130"/>
      <c r="E53" s="130"/>
      <c r="F53" s="130"/>
      <c r="G53" s="130"/>
      <c r="H53" s="130"/>
      <c r="I53" s="130"/>
    </row>
    <row r="54" spans="1:9">
      <c r="A54" s="129"/>
      <c r="B54" s="130"/>
      <c r="C54" s="130"/>
      <c r="D54" s="130"/>
      <c r="E54" s="130"/>
      <c r="F54" s="130"/>
      <c r="G54" s="130"/>
      <c r="H54" s="130"/>
      <c r="I54" s="130"/>
    </row>
    <row r="55" spans="1:9">
      <c r="A55" s="129"/>
      <c r="B55" s="130"/>
      <c r="C55" s="130"/>
      <c r="D55" s="130"/>
      <c r="E55" s="130"/>
      <c r="F55" s="130"/>
      <c r="G55" s="130"/>
      <c r="H55" s="130"/>
      <c r="I55" s="130"/>
    </row>
    <row r="56" spans="1:9">
      <c r="A56" s="129"/>
      <c r="B56" s="130"/>
      <c r="C56" s="130"/>
      <c r="D56" s="130"/>
      <c r="E56" s="130"/>
      <c r="F56" s="130"/>
      <c r="G56" s="130"/>
      <c r="H56" s="130"/>
      <c r="I56" s="130"/>
    </row>
    <row r="57" spans="1:9">
      <c r="A57" s="129"/>
      <c r="B57" s="130"/>
      <c r="C57" s="130"/>
      <c r="D57" s="130"/>
      <c r="E57" s="130"/>
      <c r="F57" s="130"/>
      <c r="G57" s="130"/>
      <c r="H57" s="130"/>
      <c r="I57" s="130"/>
    </row>
    <row r="58" spans="1:9">
      <c r="A58" s="129"/>
      <c r="B58" s="130"/>
      <c r="C58" s="130"/>
      <c r="D58" s="130"/>
      <c r="E58" s="130"/>
      <c r="F58" s="130"/>
      <c r="G58" s="130"/>
      <c r="H58" s="130"/>
      <c r="I58" s="130"/>
    </row>
    <row r="59" spans="1:9">
      <c r="A59" s="129"/>
      <c r="B59" s="130"/>
      <c r="C59" s="130"/>
      <c r="D59" s="130"/>
      <c r="E59" s="130"/>
      <c r="F59" s="130"/>
      <c r="G59" s="130"/>
      <c r="H59" s="130"/>
      <c r="I59" s="130"/>
    </row>
    <row r="60" spans="1:9">
      <c r="A60" s="129"/>
      <c r="B60" s="130"/>
      <c r="C60" s="130"/>
      <c r="D60" s="130"/>
      <c r="E60" s="130"/>
      <c r="F60" s="130"/>
      <c r="G60" s="130"/>
      <c r="H60" s="130"/>
      <c r="I60" s="130"/>
    </row>
    <row r="61" spans="1:9">
      <c r="A61" s="129"/>
      <c r="B61" s="130"/>
      <c r="C61" s="130"/>
      <c r="D61" s="130"/>
      <c r="E61" s="130"/>
      <c r="F61" s="130"/>
      <c r="G61" s="130"/>
      <c r="H61" s="130"/>
      <c r="I61" s="130"/>
    </row>
    <row r="62" spans="1:9">
      <c r="A62" s="129"/>
      <c r="B62" s="130"/>
      <c r="C62" s="130"/>
      <c r="D62" s="130"/>
      <c r="E62" s="130"/>
      <c r="F62" s="130"/>
      <c r="G62" s="130"/>
      <c r="H62" s="130"/>
      <c r="I62" s="130"/>
    </row>
    <row r="63" spans="1:9">
      <c r="A63" s="129"/>
      <c r="B63" s="130"/>
      <c r="C63" s="130"/>
      <c r="D63" s="130"/>
      <c r="E63" s="130"/>
      <c r="F63" s="130"/>
      <c r="G63" s="130"/>
      <c r="H63" s="130"/>
      <c r="I63" s="130"/>
    </row>
    <row r="64" spans="1:9">
      <c r="A64" s="129"/>
      <c r="B64" s="130"/>
      <c r="C64" s="130"/>
      <c r="D64" s="130"/>
      <c r="E64" s="130"/>
      <c r="F64" s="130"/>
      <c r="G64" s="130"/>
      <c r="H64" s="130"/>
      <c r="I64" s="130"/>
    </row>
    <row r="65" spans="1:9">
      <c r="A65" s="129"/>
      <c r="B65" s="130"/>
      <c r="C65" s="130"/>
      <c r="D65" s="130"/>
      <c r="E65" s="130"/>
      <c r="F65" s="130"/>
      <c r="G65" s="130"/>
      <c r="H65" s="130"/>
      <c r="I65" s="130"/>
    </row>
    <row r="66" spans="1:9">
      <c r="A66" s="129"/>
      <c r="B66" s="130"/>
      <c r="C66" s="130"/>
      <c r="D66" s="130"/>
      <c r="E66" s="130"/>
      <c r="F66" s="130"/>
      <c r="G66" s="130"/>
      <c r="H66" s="130"/>
      <c r="I66" s="130"/>
    </row>
    <row r="67" spans="1:9">
      <c r="A67" s="129"/>
      <c r="B67" s="130"/>
      <c r="C67" s="130"/>
      <c r="D67" s="130"/>
      <c r="E67" s="130"/>
      <c r="F67" s="130"/>
      <c r="G67" s="130"/>
      <c r="H67" s="130"/>
      <c r="I67" s="130"/>
    </row>
    <row r="68" spans="1:9">
      <c r="A68" s="129"/>
      <c r="B68" s="130"/>
      <c r="C68" s="130"/>
      <c r="D68" s="130"/>
      <c r="E68" s="130"/>
      <c r="F68" s="130"/>
      <c r="G68" s="130"/>
      <c r="H68" s="130"/>
      <c r="I68" s="130"/>
    </row>
    <row r="69" spans="1:9">
      <c r="A69" s="129"/>
      <c r="B69" s="130"/>
      <c r="C69" s="130"/>
      <c r="D69" s="130"/>
      <c r="E69" s="130"/>
      <c r="F69" s="130"/>
      <c r="G69" s="130"/>
      <c r="H69" s="130"/>
      <c r="I69" s="130"/>
    </row>
    <row r="70" spans="1:9">
      <c r="A70" s="129"/>
      <c r="B70" s="130"/>
      <c r="C70" s="130"/>
      <c r="D70" s="130"/>
      <c r="E70" s="130"/>
      <c r="F70" s="130"/>
      <c r="G70" s="130"/>
      <c r="H70" s="130"/>
      <c r="I70" s="130"/>
    </row>
    <row r="71" spans="1:9">
      <c r="A71" s="129"/>
      <c r="B71" s="130"/>
      <c r="C71" s="130"/>
      <c r="D71" s="130"/>
      <c r="E71" s="130"/>
      <c r="F71" s="130"/>
      <c r="G71" s="130"/>
      <c r="H71" s="130"/>
      <c r="I71" s="130"/>
    </row>
    <row r="72" spans="1:9">
      <c r="A72" s="129"/>
      <c r="B72" s="130"/>
      <c r="C72" s="130"/>
      <c r="D72" s="130"/>
      <c r="E72" s="130"/>
      <c r="F72" s="130"/>
      <c r="G72" s="130"/>
      <c r="H72" s="130"/>
      <c r="I72" s="130"/>
    </row>
    <row r="73" spans="1:9">
      <c r="A73" s="129"/>
      <c r="B73" s="130"/>
      <c r="C73" s="130"/>
      <c r="D73" s="130"/>
      <c r="E73" s="130"/>
      <c r="F73" s="130"/>
      <c r="G73" s="130"/>
      <c r="H73" s="130"/>
      <c r="I73" s="130"/>
    </row>
    <row r="74" spans="1:9">
      <c r="A74" s="129"/>
      <c r="B74" s="130"/>
      <c r="C74" s="130"/>
      <c r="D74" s="130"/>
      <c r="E74" s="130"/>
      <c r="F74" s="130"/>
      <c r="G74" s="130"/>
      <c r="H74" s="130"/>
      <c r="I74" s="130"/>
    </row>
    <row r="75" spans="1:9">
      <c r="A75" s="129"/>
      <c r="B75" s="130"/>
      <c r="C75" s="130"/>
      <c r="D75" s="130"/>
      <c r="E75" s="130"/>
      <c r="F75" s="130"/>
      <c r="G75" s="130"/>
      <c r="H75" s="130"/>
      <c r="I75" s="130"/>
    </row>
    <row r="76" spans="1:9">
      <c r="A76" s="129"/>
      <c r="B76" s="130"/>
      <c r="C76" s="130"/>
      <c r="D76" s="130"/>
      <c r="E76" s="130"/>
      <c r="F76" s="130"/>
      <c r="G76" s="130"/>
      <c r="H76" s="130"/>
      <c r="I76" s="130"/>
    </row>
    <row r="77" spans="1:9">
      <c r="A77" s="129"/>
      <c r="B77" s="130"/>
      <c r="C77" s="130"/>
      <c r="D77" s="130"/>
      <c r="E77" s="130"/>
      <c r="F77" s="130"/>
      <c r="G77" s="130"/>
      <c r="H77" s="130"/>
      <c r="I77" s="130"/>
    </row>
    <row r="78" spans="1:9">
      <c r="A78" s="129"/>
      <c r="B78" s="130"/>
      <c r="C78" s="130"/>
      <c r="D78" s="130"/>
      <c r="E78" s="130"/>
      <c r="F78" s="130"/>
      <c r="G78" s="130"/>
      <c r="H78" s="130"/>
      <c r="I78" s="130"/>
    </row>
    <row r="79" spans="1:9">
      <c r="A79" s="129"/>
      <c r="B79" s="130"/>
      <c r="C79" s="130"/>
      <c r="D79" s="130"/>
      <c r="E79" s="130"/>
      <c r="F79" s="130"/>
      <c r="G79" s="130"/>
      <c r="H79" s="130"/>
      <c r="I79" s="130"/>
    </row>
    <row r="80" spans="1:9">
      <c r="A80" s="129"/>
      <c r="B80" s="130"/>
      <c r="C80" s="130"/>
      <c r="D80" s="130"/>
      <c r="E80" s="130"/>
      <c r="F80" s="130"/>
      <c r="G80" s="130"/>
      <c r="H80" s="130"/>
      <c r="I80" s="130"/>
    </row>
    <row r="81" spans="1:9">
      <c r="A81" s="129"/>
      <c r="B81" s="130"/>
      <c r="C81" s="130"/>
      <c r="D81" s="130"/>
      <c r="E81" s="130"/>
      <c r="F81" s="130"/>
      <c r="G81" s="130"/>
      <c r="H81" s="130"/>
      <c r="I81" s="130"/>
    </row>
    <row r="82" spans="1:9">
      <c r="A82" s="129"/>
      <c r="B82" s="130"/>
      <c r="C82" s="130"/>
      <c r="D82" s="130"/>
      <c r="E82" s="130"/>
      <c r="F82" s="130"/>
      <c r="G82" s="130"/>
      <c r="H82" s="130"/>
      <c r="I82" s="130"/>
    </row>
    <row r="83" spans="1:9">
      <c r="A83" s="129"/>
      <c r="B83" s="130"/>
      <c r="C83" s="130"/>
      <c r="D83" s="130"/>
      <c r="E83" s="130"/>
      <c r="F83" s="130"/>
      <c r="G83" s="130"/>
      <c r="H83" s="130"/>
      <c r="I83" s="130"/>
    </row>
    <row r="84" spans="1:9">
      <c r="A84" s="129"/>
      <c r="B84" s="130"/>
      <c r="C84" s="130"/>
      <c r="D84" s="130"/>
      <c r="E84" s="130"/>
      <c r="F84" s="130"/>
      <c r="G84" s="130"/>
      <c r="H84" s="130"/>
      <c r="I84" s="130"/>
    </row>
    <row r="85" spans="1:9">
      <c r="A85" s="129"/>
      <c r="B85" s="130"/>
      <c r="C85" s="130"/>
      <c r="D85" s="130"/>
      <c r="E85" s="130"/>
      <c r="F85" s="130"/>
      <c r="G85" s="130"/>
      <c r="H85" s="130"/>
      <c r="I85" s="130"/>
    </row>
    <row r="86" spans="1:9">
      <c r="A86" s="129"/>
      <c r="B86" s="130"/>
      <c r="C86" s="130"/>
      <c r="D86" s="130"/>
      <c r="E86" s="130"/>
      <c r="F86" s="130"/>
      <c r="G86" s="130"/>
      <c r="H86" s="130"/>
      <c r="I86" s="130"/>
    </row>
    <row r="87" spans="1:9">
      <c r="A87" s="129"/>
      <c r="B87" s="130"/>
      <c r="C87" s="130"/>
      <c r="D87" s="130"/>
      <c r="E87" s="130"/>
      <c r="F87" s="130"/>
      <c r="G87" s="130"/>
      <c r="H87" s="130"/>
      <c r="I87" s="130"/>
    </row>
    <row r="88" spans="1:9">
      <c r="A88" s="129"/>
      <c r="B88" s="130"/>
      <c r="C88" s="130"/>
      <c r="D88" s="130"/>
      <c r="E88" s="130"/>
      <c r="F88" s="130"/>
      <c r="G88" s="130"/>
      <c r="H88" s="130"/>
      <c r="I88" s="130"/>
    </row>
    <row r="89" spans="1:9">
      <c r="A89" s="129"/>
      <c r="B89" s="130"/>
      <c r="C89" s="130"/>
      <c r="D89" s="130"/>
      <c r="E89" s="130"/>
      <c r="F89" s="130"/>
      <c r="G89" s="130"/>
      <c r="H89" s="130"/>
      <c r="I89" s="130"/>
    </row>
    <row r="90" spans="1:9">
      <c r="A90" s="129"/>
      <c r="B90" s="130"/>
      <c r="C90" s="130"/>
      <c r="D90" s="130"/>
      <c r="E90" s="130"/>
      <c r="F90" s="130"/>
      <c r="G90" s="130"/>
      <c r="H90" s="130"/>
      <c r="I90" s="130"/>
    </row>
    <row r="91" spans="1:9">
      <c r="A91" s="129"/>
      <c r="B91" s="130"/>
      <c r="C91" s="130"/>
      <c r="D91" s="130"/>
      <c r="E91" s="130"/>
      <c r="F91" s="130"/>
      <c r="G91" s="130"/>
      <c r="H91" s="130"/>
      <c r="I91" s="130"/>
    </row>
    <row r="92" spans="1:9">
      <c r="A92" s="129"/>
      <c r="B92" s="130"/>
      <c r="C92" s="130"/>
      <c r="D92" s="130"/>
      <c r="E92" s="130"/>
      <c r="F92" s="130"/>
      <c r="G92" s="130"/>
      <c r="H92" s="130"/>
      <c r="I92" s="130"/>
    </row>
    <row r="93" spans="1:9">
      <c r="A93" s="129"/>
      <c r="B93" s="130"/>
      <c r="C93" s="130"/>
      <c r="D93" s="130"/>
      <c r="E93" s="130"/>
      <c r="F93" s="130"/>
      <c r="G93" s="130"/>
      <c r="H93" s="130"/>
      <c r="I93" s="130"/>
    </row>
    <row r="94" spans="1:9">
      <c r="A94" s="129"/>
      <c r="B94" s="130"/>
      <c r="C94" s="130"/>
      <c r="D94" s="130"/>
      <c r="E94" s="130"/>
      <c r="F94" s="130"/>
      <c r="G94" s="130"/>
      <c r="H94" s="130"/>
      <c r="I94" s="130"/>
    </row>
    <row r="95" spans="1:9">
      <c r="A95" s="129"/>
      <c r="B95" s="130"/>
      <c r="C95" s="130"/>
      <c r="D95" s="130"/>
      <c r="E95" s="130"/>
      <c r="F95" s="130"/>
      <c r="G95" s="130"/>
      <c r="H95" s="130"/>
      <c r="I95" s="130"/>
    </row>
    <row r="96" spans="1:9">
      <c r="A96" s="129"/>
      <c r="B96" s="130"/>
      <c r="C96" s="130"/>
      <c r="D96" s="130"/>
      <c r="E96" s="130"/>
      <c r="F96" s="130"/>
      <c r="G96" s="130"/>
      <c r="H96" s="130"/>
      <c r="I96" s="130"/>
    </row>
    <row r="97" spans="1:9">
      <c r="A97" s="129"/>
      <c r="B97" s="130"/>
      <c r="C97" s="130"/>
      <c r="D97" s="130"/>
      <c r="E97" s="130"/>
      <c r="F97" s="130"/>
      <c r="G97" s="130"/>
      <c r="H97" s="130"/>
      <c r="I97" s="130"/>
    </row>
    <row r="98" spans="1:9">
      <c r="A98" s="129"/>
      <c r="B98" s="130"/>
      <c r="C98" s="130"/>
      <c r="D98" s="130"/>
      <c r="E98" s="130"/>
      <c r="F98" s="130"/>
      <c r="G98" s="130"/>
      <c r="H98" s="130"/>
      <c r="I98" s="130"/>
    </row>
    <row r="99" spans="1:9">
      <c r="A99" s="129"/>
      <c r="B99" s="130"/>
      <c r="C99" s="130"/>
      <c r="D99" s="130"/>
      <c r="E99" s="130"/>
      <c r="F99" s="130"/>
      <c r="G99" s="130"/>
      <c r="H99" s="130"/>
      <c r="I99" s="130"/>
    </row>
    <row r="100" spans="1:9">
      <c r="A100" s="129"/>
      <c r="B100" s="130"/>
      <c r="C100" s="130"/>
      <c r="D100" s="130"/>
      <c r="E100" s="130"/>
      <c r="F100" s="130"/>
      <c r="G100" s="130"/>
      <c r="H100" s="130"/>
      <c r="I100" s="130"/>
    </row>
    <row r="101" spans="1:9">
      <c r="A101" s="129"/>
      <c r="B101" s="130"/>
      <c r="C101" s="130"/>
      <c r="D101" s="130"/>
      <c r="E101" s="130"/>
      <c r="F101" s="130"/>
      <c r="G101" s="130"/>
      <c r="H101" s="130"/>
      <c r="I101" s="130"/>
    </row>
    <row r="102" spans="1:9">
      <c r="A102" s="129"/>
      <c r="B102" s="130"/>
      <c r="C102" s="130"/>
      <c r="D102" s="130"/>
      <c r="E102" s="130"/>
      <c r="F102" s="130"/>
      <c r="G102" s="130"/>
      <c r="H102" s="130"/>
      <c r="I102" s="130"/>
    </row>
    <row r="103" spans="1:9">
      <c r="A103" s="129"/>
      <c r="B103" s="130"/>
      <c r="C103" s="130"/>
      <c r="D103" s="130"/>
      <c r="E103" s="130"/>
      <c r="F103" s="130"/>
      <c r="G103" s="130"/>
      <c r="H103" s="130"/>
      <c r="I103" s="130"/>
    </row>
    <row r="104" spans="1:9">
      <c r="A104" s="129"/>
      <c r="B104" s="130"/>
      <c r="C104" s="130"/>
      <c r="D104" s="130"/>
      <c r="E104" s="130"/>
      <c r="F104" s="130"/>
      <c r="G104" s="130"/>
      <c r="H104" s="130"/>
      <c r="I104" s="130"/>
    </row>
    <row r="105" spans="1:9">
      <c r="A105" s="129"/>
      <c r="B105" s="130"/>
      <c r="C105" s="130"/>
      <c r="D105" s="130"/>
      <c r="E105" s="130"/>
      <c r="F105" s="130"/>
      <c r="G105" s="130"/>
      <c r="H105" s="130"/>
      <c r="I105" s="130"/>
    </row>
    <row r="106" spans="1:9">
      <c r="A106" s="129"/>
      <c r="B106" s="130"/>
      <c r="C106" s="130"/>
      <c r="D106" s="130"/>
      <c r="E106" s="130"/>
      <c r="F106" s="130"/>
      <c r="G106" s="130"/>
      <c r="H106" s="130"/>
      <c r="I106" s="130"/>
    </row>
    <row r="107" spans="1:9">
      <c r="A107" s="129"/>
      <c r="B107" s="130"/>
      <c r="C107" s="130"/>
      <c r="D107" s="130"/>
      <c r="E107" s="130"/>
      <c r="F107" s="130"/>
      <c r="G107" s="130"/>
      <c r="H107" s="130"/>
      <c r="I107" s="130"/>
    </row>
    <row r="108" spans="1:9">
      <c r="A108" s="129"/>
      <c r="B108" s="130"/>
      <c r="C108" s="130"/>
      <c r="D108" s="130"/>
      <c r="E108" s="130"/>
      <c r="F108" s="130"/>
      <c r="G108" s="130"/>
      <c r="H108" s="130"/>
      <c r="I108" s="130"/>
    </row>
    <row r="109" spans="1:9">
      <c r="A109" s="131"/>
      <c r="B109" s="131"/>
      <c r="C109" s="131"/>
      <c r="D109" s="131"/>
      <c r="E109" s="131"/>
      <c r="F109" s="131"/>
      <c r="G109" s="131"/>
      <c r="H109" s="131"/>
      <c r="I109" s="131"/>
    </row>
    <row r="110" spans="1:9">
      <c r="A110" s="131"/>
      <c r="B110" s="131"/>
      <c r="C110" s="131"/>
      <c r="D110" s="131"/>
      <c r="E110" s="131"/>
      <c r="F110" s="131"/>
      <c r="G110" s="131"/>
      <c r="H110" s="131"/>
      <c r="I110" s="131"/>
    </row>
    <row r="111" spans="1:9">
      <c r="A111" s="131"/>
      <c r="B111" s="131"/>
      <c r="C111" s="131"/>
      <c r="D111" s="131"/>
      <c r="E111" s="131"/>
      <c r="F111" s="131"/>
      <c r="G111" s="131"/>
      <c r="H111" s="131"/>
      <c r="I111" s="131"/>
    </row>
    <row r="112" spans="1:9">
      <c r="A112" s="131"/>
      <c r="B112" s="131"/>
      <c r="C112" s="131"/>
      <c r="D112" s="131"/>
      <c r="E112" s="131"/>
      <c r="F112" s="131"/>
      <c r="G112" s="131"/>
      <c r="H112" s="131"/>
      <c r="I112" s="131"/>
    </row>
    <row r="113" spans="1:9">
      <c r="A113" s="131"/>
      <c r="B113" s="131"/>
      <c r="C113" s="131"/>
      <c r="D113" s="131"/>
      <c r="E113" s="131"/>
      <c r="F113" s="131"/>
      <c r="G113" s="131"/>
      <c r="H113" s="131"/>
      <c r="I113" s="131"/>
    </row>
    <row r="114" spans="1:9">
      <c r="A114" s="131"/>
      <c r="B114" s="131"/>
      <c r="C114" s="131"/>
      <c r="D114" s="131"/>
      <c r="E114" s="131"/>
      <c r="F114" s="131"/>
      <c r="G114" s="131"/>
      <c r="H114" s="131"/>
      <c r="I114" s="131"/>
    </row>
    <row r="115" spans="1:9">
      <c r="A115" s="131"/>
      <c r="B115" s="131"/>
      <c r="C115" s="131"/>
      <c r="D115" s="131"/>
      <c r="E115" s="131"/>
      <c r="F115" s="131"/>
      <c r="G115" s="131"/>
      <c r="H115" s="131"/>
      <c r="I115" s="131"/>
    </row>
    <row r="116" spans="1:9">
      <c r="A116" s="131"/>
      <c r="B116" s="131"/>
      <c r="C116" s="131"/>
      <c r="D116" s="131"/>
      <c r="E116" s="131"/>
      <c r="F116" s="131"/>
      <c r="G116" s="131"/>
      <c r="H116" s="131"/>
      <c r="I116" s="131"/>
    </row>
    <row r="117" spans="1:9">
      <c r="A117" s="131"/>
      <c r="B117" s="131"/>
      <c r="C117" s="131"/>
      <c r="D117" s="131"/>
      <c r="E117" s="131"/>
      <c r="F117" s="131"/>
      <c r="G117" s="131"/>
      <c r="H117" s="131"/>
      <c r="I117" s="131"/>
    </row>
    <row r="118" spans="1:9">
      <c r="A118" s="131"/>
      <c r="B118" s="131"/>
      <c r="C118" s="131"/>
      <c r="D118" s="131"/>
      <c r="E118" s="131"/>
      <c r="F118" s="131"/>
      <c r="G118" s="131"/>
      <c r="H118" s="131"/>
      <c r="I118" s="131"/>
    </row>
    <row r="119" spans="1:9">
      <c r="A119" s="131"/>
      <c r="B119" s="131"/>
      <c r="C119" s="131"/>
      <c r="D119" s="131"/>
      <c r="E119" s="131"/>
      <c r="F119" s="131"/>
      <c r="G119" s="131"/>
      <c r="H119" s="131"/>
      <c r="I119" s="131"/>
    </row>
    <row r="120" spans="1:9">
      <c r="A120" s="131"/>
      <c r="B120" s="131"/>
      <c r="C120" s="131"/>
      <c r="D120" s="131"/>
      <c r="E120" s="131"/>
      <c r="F120" s="131"/>
      <c r="G120" s="131"/>
      <c r="H120" s="131"/>
      <c r="I120" s="131"/>
    </row>
    <row r="121" spans="1:9">
      <c r="A121" s="131"/>
      <c r="B121" s="131"/>
      <c r="C121" s="131"/>
      <c r="D121" s="131"/>
      <c r="E121" s="131"/>
      <c r="F121" s="131"/>
      <c r="G121" s="131"/>
      <c r="H121" s="131"/>
      <c r="I121" s="131"/>
    </row>
    <row r="122" spans="1:9">
      <c r="A122" s="131"/>
      <c r="B122" s="131"/>
      <c r="C122" s="131"/>
      <c r="D122" s="131"/>
      <c r="E122" s="131"/>
      <c r="F122" s="131"/>
      <c r="G122" s="131"/>
      <c r="H122" s="131"/>
      <c r="I122" s="131"/>
    </row>
    <row r="123" spans="1:9">
      <c r="A123" s="131"/>
      <c r="B123" s="131"/>
      <c r="C123" s="131"/>
      <c r="D123" s="131"/>
      <c r="E123" s="131"/>
      <c r="F123" s="131"/>
      <c r="G123" s="131"/>
      <c r="H123" s="131"/>
      <c r="I123" s="131"/>
    </row>
    <row r="124" spans="1:9">
      <c r="A124" s="131"/>
      <c r="B124" s="131"/>
      <c r="C124" s="131"/>
      <c r="D124" s="131"/>
      <c r="E124" s="131"/>
      <c r="F124" s="131"/>
      <c r="G124" s="131"/>
      <c r="H124" s="131"/>
      <c r="I124" s="131"/>
    </row>
    <row r="125" spans="1:9">
      <c r="A125" s="131"/>
      <c r="B125" s="131"/>
      <c r="C125" s="131"/>
      <c r="D125" s="131"/>
      <c r="E125" s="131"/>
      <c r="F125" s="131"/>
      <c r="G125" s="131"/>
      <c r="H125" s="131"/>
      <c r="I125" s="131"/>
    </row>
    <row r="126" spans="1:9">
      <c r="A126" s="131"/>
      <c r="B126" s="131"/>
      <c r="C126" s="131"/>
      <c r="D126" s="131"/>
      <c r="E126" s="131"/>
      <c r="F126" s="131"/>
      <c r="G126" s="131"/>
      <c r="H126" s="131"/>
      <c r="I126" s="131"/>
    </row>
    <row r="127" spans="1:9">
      <c r="A127" s="131"/>
      <c r="B127" s="131"/>
      <c r="C127" s="131"/>
      <c r="D127" s="131"/>
      <c r="E127" s="131"/>
      <c r="F127" s="131"/>
      <c r="G127" s="131"/>
      <c r="H127" s="131"/>
      <c r="I127" s="131"/>
    </row>
    <row r="128" spans="1:9">
      <c r="A128" s="131"/>
      <c r="B128" s="131"/>
      <c r="C128" s="131"/>
      <c r="D128" s="131"/>
      <c r="E128" s="131"/>
      <c r="F128" s="131"/>
      <c r="G128" s="131"/>
      <c r="H128" s="131"/>
      <c r="I128" s="131"/>
    </row>
    <row r="129" spans="1:9">
      <c r="A129" s="131"/>
      <c r="B129" s="131"/>
      <c r="C129" s="131"/>
      <c r="D129" s="131"/>
      <c r="E129" s="131"/>
      <c r="F129" s="131"/>
      <c r="G129" s="131"/>
      <c r="H129" s="131"/>
      <c r="I129" s="131"/>
    </row>
    <row r="130" spans="1:9">
      <c r="A130" s="131"/>
      <c r="B130" s="131"/>
      <c r="C130" s="131"/>
      <c r="D130" s="131"/>
      <c r="E130" s="131"/>
      <c r="F130" s="131"/>
      <c r="G130" s="131"/>
      <c r="H130" s="131"/>
      <c r="I130" s="131"/>
    </row>
    <row r="131" spans="1:9">
      <c r="A131" s="131"/>
      <c r="B131" s="131"/>
      <c r="C131" s="131"/>
      <c r="D131" s="131"/>
      <c r="E131" s="131"/>
      <c r="F131" s="131"/>
      <c r="G131" s="131"/>
      <c r="H131" s="131"/>
      <c r="I131" s="131"/>
    </row>
    <row r="132" spans="1:9">
      <c r="A132" s="131"/>
      <c r="B132" s="131"/>
      <c r="C132" s="131"/>
      <c r="D132" s="131"/>
      <c r="E132" s="131"/>
      <c r="F132" s="131"/>
      <c r="G132" s="131"/>
      <c r="H132" s="131"/>
      <c r="I132" s="131"/>
    </row>
    <row r="133" spans="1:9">
      <c r="A133" s="131"/>
      <c r="B133" s="131"/>
      <c r="C133" s="131"/>
      <c r="D133" s="131"/>
      <c r="E133" s="131"/>
      <c r="F133" s="131"/>
      <c r="G133" s="131"/>
      <c r="H133" s="131"/>
      <c r="I133" s="131"/>
    </row>
    <row r="134" spans="1:9">
      <c r="A134" s="131"/>
      <c r="B134" s="131"/>
      <c r="C134" s="131"/>
      <c r="D134" s="131"/>
      <c r="E134" s="131"/>
      <c r="F134" s="131"/>
      <c r="G134" s="131"/>
      <c r="H134" s="131"/>
      <c r="I134" s="131"/>
    </row>
    <row r="135" spans="1:9">
      <c r="A135" s="131"/>
      <c r="B135" s="131"/>
      <c r="C135" s="131"/>
      <c r="D135" s="131"/>
      <c r="E135" s="131"/>
      <c r="F135" s="131"/>
      <c r="G135" s="131"/>
      <c r="H135" s="131"/>
      <c r="I135" s="131"/>
    </row>
    <row r="136" spans="1:9">
      <c r="A136" s="131"/>
      <c r="B136" s="131"/>
      <c r="C136" s="131"/>
      <c r="D136" s="131"/>
      <c r="E136" s="131"/>
      <c r="F136" s="131"/>
      <c r="G136" s="131"/>
      <c r="H136" s="131"/>
      <c r="I136" s="131"/>
    </row>
    <row r="137" spans="1:9">
      <c r="A137" s="131"/>
      <c r="B137" s="131"/>
      <c r="C137" s="131"/>
      <c r="D137" s="131"/>
      <c r="E137" s="131"/>
      <c r="F137" s="131"/>
      <c r="G137" s="131"/>
      <c r="H137" s="131"/>
      <c r="I137" s="131"/>
    </row>
    <row r="138" spans="1:9">
      <c r="A138" s="131"/>
      <c r="B138" s="131"/>
      <c r="C138" s="131"/>
      <c r="D138" s="131"/>
      <c r="E138" s="131"/>
      <c r="F138" s="131"/>
      <c r="G138" s="131"/>
      <c r="H138" s="131"/>
      <c r="I138" s="131"/>
    </row>
    <row r="139" spans="1:9">
      <c r="A139" s="131"/>
      <c r="B139" s="131"/>
      <c r="C139" s="131"/>
      <c r="D139" s="131"/>
      <c r="E139" s="131"/>
      <c r="F139" s="131"/>
      <c r="G139" s="131"/>
      <c r="H139" s="131"/>
      <c r="I139" s="131"/>
    </row>
    <row r="140" spans="1:9">
      <c r="A140" s="131"/>
      <c r="B140" s="131"/>
      <c r="C140" s="131"/>
      <c r="D140" s="131"/>
      <c r="E140" s="131"/>
      <c r="F140" s="131"/>
      <c r="G140" s="131"/>
      <c r="H140" s="131"/>
      <c r="I140" s="131"/>
    </row>
    <row r="141" spans="1:9">
      <c r="A141" s="131"/>
      <c r="B141" s="131"/>
      <c r="C141" s="131"/>
      <c r="D141" s="131"/>
      <c r="E141" s="131"/>
      <c r="F141" s="131"/>
      <c r="G141" s="131"/>
      <c r="H141" s="131"/>
      <c r="I141" s="131"/>
    </row>
    <row r="142" spans="1:9">
      <c r="A142" s="131"/>
      <c r="B142" s="131"/>
      <c r="C142" s="131"/>
      <c r="D142" s="131"/>
      <c r="E142" s="131"/>
      <c r="F142" s="131"/>
      <c r="G142" s="131"/>
      <c r="H142" s="131"/>
      <c r="I142" s="131"/>
    </row>
    <row r="143" spans="1:9">
      <c r="A143" s="131"/>
      <c r="B143" s="131"/>
      <c r="C143" s="131"/>
      <c r="D143" s="131"/>
      <c r="E143" s="131"/>
      <c r="F143" s="131"/>
      <c r="G143" s="131"/>
      <c r="H143" s="131"/>
      <c r="I143" s="131"/>
    </row>
    <row r="144" spans="1:9">
      <c r="A144" s="131"/>
      <c r="B144" s="131"/>
      <c r="C144" s="131"/>
      <c r="D144" s="131"/>
      <c r="E144" s="131"/>
      <c r="F144" s="131"/>
      <c r="G144" s="131"/>
      <c r="H144" s="131"/>
      <c r="I144" s="131"/>
    </row>
    <row r="145" spans="1:9">
      <c r="A145" s="131"/>
      <c r="B145" s="131"/>
      <c r="C145" s="131"/>
      <c r="D145" s="131"/>
      <c r="E145" s="131"/>
      <c r="F145" s="131"/>
      <c r="G145" s="131"/>
      <c r="H145" s="131"/>
      <c r="I145" s="131"/>
    </row>
    <row r="146" spans="1:9">
      <c r="A146" s="131"/>
      <c r="B146" s="131"/>
      <c r="C146" s="131"/>
      <c r="D146" s="131"/>
      <c r="E146" s="131"/>
      <c r="F146" s="131"/>
      <c r="G146" s="131"/>
      <c r="H146" s="131"/>
      <c r="I146" s="131"/>
    </row>
    <row r="147" spans="1:9">
      <c r="A147" s="131"/>
      <c r="B147" s="131"/>
      <c r="C147" s="131"/>
      <c r="D147" s="131"/>
      <c r="E147" s="131"/>
      <c r="F147" s="131"/>
      <c r="G147" s="131"/>
      <c r="H147" s="131"/>
      <c r="I147" s="131"/>
    </row>
    <row r="148" spans="1:9">
      <c r="A148" s="131"/>
      <c r="B148" s="131"/>
      <c r="C148" s="131"/>
      <c r="D148" s="131"/>
      <c r="E148" s="131"/>
      <c r="F148" s="131"/>
      <c r="G148" s="131"/>
      <c r="H148" s="131"/>
      <c r="I148" s="131"/>
    </row>
    <row r="149" spans="1:9">
      <c r="A149" s="131"/>
      <c r="B149" s="131"/>
      <c r="C149" s="131"/>
      <c r="D149" s="131"/>
      <c r="E149" s="131"/>
      <c r="F149" s="131"/>
      <c r="G149" s="131"/>
      <c r="H149" s="131"/>
      <c r="I149" s="131"/>
    </row>
    <row r="150" spans="1:9">
      <c r="A150" s="131"/>
      <c r="B150" s="131"/>
      <c r="C150" s="131"/>
      <c r="D150" s="131"/>
      <c r="E150" s="131"/>
      <c r="F150" s="131"/>
      <c r="G150" s="131"/>
      <c r="H150" s="131"/>
      <c r="I150" s="131"/>
    </row>
    <row r="151" spans="1:9">
      <c r="A151" s="131"/>
      <c r="B151" s="131"/>
      <c r="C151" s="131"/>
      <c r="D151" s="131"/>
      <c r="E151" s="131"/>
      <c r="F151" s="131"/>
      <c r="G151" s="131"/>
      <c r="H151" s="131"/>
      <c r="I151" s="131"/>
    </row>
    <row r="152" spans="1:9">
      <c r="A152" s="131"/>
      <c r="B152" s="131"/>
      <c r="C152" s="131"/>
      <c r="D152" s="131"/>
      <c r="E152" s="131"/>
      <c r="F152" s="131"/>
      <c r="G152" s="131"/>
      <c r="H152" s="131"/>
      <c r="I152" s="131"/>
    </row>
    <row r="153" spans="1:9">
      <c r="A153" s="131"/>
      <c r="B153" s="131"/>
      <c r="C153" s="131"/>
      <c r="D153" s="131"/>
      <c r="E153" s="131"/>
      <c r="F153" s="131"/>
      <c r="G153" s="131"/>
      <c r="H153" s="131"/>
      <c r="I153" s="131"/>
    </row>
    <row r="154" spans="1:9">
      <c r="A154" s="131"/>
      <c r="B154" s="131"/>
      <c r="C154" s="131"/>
      <c r="D154" s="131"/>
      <c r="E154" s="131"/>
      <c r="F154" s="131"/>
      <c r="G154" s="131"/>
      <c r="H154" s="131"/>
      <c r="I154" s="131"/>
    </row>
    <row r="155" spans="1:9">
      <c r="A155" s="131"/>
      <c r="B155" s="131"/>
      <c r="C155" s="131"/>
      <c r="D155" s="131"/>
      <c r="E155" s="131"/>
      <c r="F155" s="131"/>
      <c r="G155" s="131"/>
      <c r="H155" s="131"/>
      <c r="I155" s="131"/>
    </row>
    <row r="156" spans="1:9">
      <c r="A156" s="131"/>
      <c r="B156" s="131"/>
      <c r="C156" s="131"/>
      <c r="D156" s="131"/>
      <c r="E156" s="131"/>
      <c r="F156" s="131"/>
      <c r="G156" s="131"/>
      <c r="H156" s="131"/>
      <c r="I156" s="131"/>
    </row>
    <row r="157" spans="1:9">
      <c r="A157" s="131"/>
      <c r="B157" s="131"/>
      <c r="C157" s="131"/>
      <c r="D157" s="131"/>
      <c r="E157" s="131"/>
      <c r="F157" s="131"/>
      <c r="G157" s="131"/>
      <c r="H157" s="131"/>
      <c r="I157" s="131"/>
    </row>
    <row r="158" spans="1:9">
      <c r="A158" s="131"/>
      <c r="B158" s="131"/>
      <c r="C158" s="131"/>
      <c r="D158" s="131"/>
      <c r="E158" s="131"/>
      <c r="F158" s="131"/>
      <c r="G158" s="131"/>
      <c r="H158" s="131"/>
      <c r="I158" s="131"/>
    </row>
    <row r="159" spans="1:9">
      <c r="A159" s="131"/>
      <c r="B159" s="131"/>
      <c r="C159" s="131"/>
      <c r="D159" s="131"/>
      <c r="E159" s="131"/>
      <c r="F159" s="131"/>
      <c r="G159" s="131"/>
      <c r="H159" s="131"/>
      <c r="I159" s="131"/>
    </row>
    <row r="160" spans="1:9">
      <c r="A160" s="131"/>
      <c r="B160" s="131"/>
      <c r="C160" s="131"/>
      <c r="D160" s="131"/>
      <c r="E160" s="131"/>
      <c r="F160" s="131"/>
      <c r="G160" s="131"/>
      <c r="H160" s="131"/>
      <c r="I160" s="131"/>
    </row>
    <row r="161" spans="1:9">
      <c r="A161" s="131"/>
      <c r="B161" s="131"/>
      <c r="C161" s="131"/>
      <c r="D161" s="131"/>
      <c r="E161" s="131"/>
      <c r="F161" s="131"/>
      <c r="G161" s="131"/>
      <c r="H161" s="131"/>
      <c r="I161" s="131"/>
    </row>
    <row r="162" spans="1:9">
      <c r="A162" s="131"/>
      <c r="B162" s="131"/>
      <c r="C162" s="131"/>
      <c r="D162" s="131"/>
      <c r="E162" s="131"/>
      <c r="F162" s="131"/>
      <c r="G162" s="131"/>
      <c r="H162" s="131"/>
      <c r="I162" s="131"/>
    </row>
    <row r="163" spans="1:9">
      <c r="A163" s="131"/>
      <c r="B163" s="131"/>
      <c r="C163" s="131"/>
      <c r="D163" s="131"/>
      <c r="E163" s="131"/>
      <c r="F163" s="131"/>
      <c r="G163" s="131"/>
      <c r="H163" s="131"/>
      <c r="I163" s="131"/>
    </row>
  </sheetData>
  <conditionalFormatting sqref="B30:G30 B11 B13 B15 B17 B19 B21 B23 B25 B27 B29 B31 B33 B35 B37 B39 B41 B43 B45 B47 B49 B51 B53 B55 B57 B59 B61 B63 B65 B67 B69 B71 B73 B75 B77 B79 B81 B83 B85 B87 B89 B91 B93 B95 B97 B99 B101 B103 B105 B107">
    <cfRule type="expression" dxfId="107" priority="5" stopIfTrue="1">
      <formula>#REF!="Closed"</formula>
    </cfRule>
  </conditionalFormatting>
  <conditionalFormatting sqref="A108:E108 A10:A107 B13:E107 F13:G108 H10:I108 B10:G12">
    <cfRule type="expression" dxfId="106" priority="6" stopIfTrue="1">
      <formula>#REF!="Closed"</formula>
    </cfRule>
    <cfRule type="expression" dxfId="105" priority="7" stopIfTrue="1">
      <formula>#REF!="Accepted"</formula>
    </cfRule>
  </conditionalFormatting>
  <conditionalFormatting sqref="A10:A108 B11:I11 B13:I13 B15:I15 B17:I17 B19:I19 B21:I21 B23:I23 B25:I25 B27:I27 B29:I29 B31:I31 B33:I33 B35:I35 B37:I37 B39:I39 B41:I41 B43:I43 B45:I45 B47:I47 B49:I49 B51:I51 B53:I53 B55:I55 B57:I57 B59:I59 B61:I61 B63:I63 B65:I65 B67:I67 B69:I69 B71:I71 B73:I73 B75:I75 B77:I77 B79:I79 B81:I81 B83:I83 B85:I85 B87:I87 B89:I89 B91:I91 B93:I93 B95:I95 B97:I97 B99:I99 B101:I101 B103:I103 B105:I105 B107:I107">
    <cfRule type="expression" dxfId="104" priority="8" stopIfTrue="1">
      <formula>#REF!="Closed"</formula>
    </cfRule>
  </conditionalFormatting>
  <conditionalFormatting sqref="B9">
    <cfRule type="expression" dxfId="103" priority="1" stopIfTrue="1">
      <formula>#REF!="Closed"</formula>
    </cfRule>
  </conditionalFormatting>
  <conditionalFormatting sqref="A9:I9">
    <cfRule type="expression" dxfId="102" priority="2" stopIfTrue="1">
      <formula>#REF!="Closed"</formula>
    </cfRule>
    <cfRule type="expression" dxfId="101" priority="3" stopIfTrue="1">
      <formula>#REF!="Accepted"</formula>
    </cfRule>
  </conditionalFormatting>
  <conditionalFormatting sqref="A9:I9">
    <cfRule type="expression" dxfId="100" priority="4" stopIfTrue="1">
      <formula>#REF!="Closed"</formula>
    </cfRule>
  </conditionalFormatting>
  <dataValidations count="1">
    <dataValidation allowBlank="1" showInputMessage="1" showErrorMessage="1" promptTitle="Week:" prompt="Enter the date of submission for the weekly summary" sqref="A9:A108" xr:uid="{00000000-0002-0000-0200-000000000000}"/>
  </dataValidations>
  <pageMargins left="0.19685039370078741" right="0.19685039370078741" top="0.59055118110236227" bottom="0.59055118110236227" header="0.19685039370078741" footer="0.19685039370078741"/>
  <pageSetup paperSize="9" scale="66" fitToHeight="10" orientation="landscape" r:id="rId1"/>
  <headerFooter alignWithMargins="0">
    <oddHeader>&amp;LBT Retail: Consumer: Voice Programme: CPN467 June Project Log&amp;C&amp;"Arial,Bold"&amp;11&amp;A&amp;R&amp;"Arial,Bold"In Strictest Confidence</oddHeader>
    <oddFooter>&amp;L&amp;"Arial,Bold"&amp;8In Strictest Confidence&amp;R&amp;8&amp;F: &amp;D: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7030A0"/>
    <pageSetUpPr fitToPage="1"/>
  </sheetPr>
  <dimension ref="A1:GQ635"/>
  <sheetViews>
    <sheetView zoomScale="80" zoomScaleNormal="80" zoomScaleSheetLayoutView="75" workbookViewId="0">
      <pane xSplit="4" ySplit="8" topLeftCell="E363" activePane="bottomRight" state="frozen"/>
      <selection activeCell="C8" sqref="C8"/>
      <selection pane="topRight" activeCell="C8" sqref="C8"/>
      <selection pane="bottomLeft" activeCell="C8" sqref="C8"/>
      <selection pane="bottomRight" activeCell="D3" sqref="D3"/>
    </sheetView>
  </sheetViews>
  <sheetFormatPr defaultColWidth="9.140625" defaultRowHeight="12.75"/>
  <cols>
    <col min="1" max="1" width="6.140625" style="101" customWidth="1"/>
    <col min="2" max="2" width="11.5703125" style="101" customWidth="1"/>
    <col min="3" max="3" width="33.140625" style="101" customWidth="1"/>
    <col min="4" max="4" width="68.5703125" style="101" customWidth="1"/>
    <col min="5" max="5" width="19.85546875" style="101" customWidth="1"/>
    <col min="6" max="6" width="16.42578125" style="101" customWidth="1"/>
    <col min="7" max="7" width="11" style="102" customWidth="1"/>
    <col min="8" max="8" width="59.140625" style="101" customWidth="1"/>
    <col min="9" max="9" width="13.5703125" style="102" bestFit="1" customWidth="1"/>
    <col min="10" max="10" width="7.7109375" style="101" customWidth="1"/>
    <col min="11" max="11" width="11" style="101" bestFit="1" customWidth="1"/>
    <col min="12" max="15" width="9.140625" style="101"/>
    <col min="16" max="18" width="9.140625" style="102"/>
    <col min="19" max="16384" width="9.140625" style="101"/>
  </cols>
  <sheetData>
    <row r="1" spans="1:199" s="88" customFormat="1">
      <c r="E1" s="89"/>
      <c r="F1" s="89"/>
      <c r="G1" s="90"/>
      <c r="H1" s="89"/>
      <c r="I1" s="91"/>
      <c r="L1" s="92"/>
      <c r="M1" s="92"/>
      <c r="N1" s="92"/>
      <c r="O1" s="92"/>
      <c r="P1" s="111"/>
      <c r="Q1" s="111"/>
      <c r="R1" s="111"/>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row>
    <row r="2" spans="1:199" s="88" customFormat="1" ht="22.5" customHeight="1">
      <c r="A2" s="19" t="s">
        <v>581</v>
      </c>
      <c r="F2" s="363" t="s">
        <v>578</v>
      </c>
      <c r="G2" s="364"/>
      <c r="H2" s="89"/>
      <c r="I2" s="91"/>
      <c r="L2" s="92"/>
      <c r="M2" s="92"/>
      <c r="N2" s="92"/>
      <c r="O2" s="92"/>
      <c r="P2" s="111"/>
      <c r="Q2" s="111"/>
      <c r="R2" s="111"/>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row>
    <row r="3" spans="1:199" s="88" customFormat="1" ht="18">
      <c r="A3" s="22" t="s">
        <v>29</v>
      </c>
      <c r="B3" s="19"/>
      <c r="C3" s="31">
        <f>+'Cover sheet'!E5</f>
        <v>0</v>
      </c>
      <c r="F3" s="121" t="s">
        <v>125</v>
      </c>
      <c r="G3" s="122">
        <f>SUM(G4:G6)</f>
        <v>0</v>
      </c>
      <c r="H3" s="89"/>
      <c r="I3" s="91"/>
      <c r="L3" s="92"/>
      <c r="M3" s="92"/>
      <c r="N3" s="92"/>
      <c r="O3" s="92"/>
      <c r="P3" s="111"/>
      <c r="Q3" s="111"/>
      <c r="R3" s="111"/>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92"/>
      <c r="FE3" s="92"/>
      <c r="FF3" s="92"/>
      <c r="FG3" s="92"/>
      <c r="FH3" s="92"/>
      <c r="FI3" s="92"/>
      <c r="FJ3" s="92"/>
      <c r="FK3" s="92"/>
      <c r="FL3" s="92"/>
      <c r="FM3" s="92"/>
      <c r="FN3" s="92"/>
      <c r="FO3" s="92"/>
      <c r="FP3" s="92"/>
      <c r="FQ3" s="92"/>
      <c r="FR3" s="92"/>
      <c r="FS3" s="92"/>
      <c r="FT3" s="92"/>
      <c r="FU3" s="92"/>
      <c r="FV3" s="92"/>
      <c r="FW3" s="92"/>
      <c r="FX3" s="92"/>
      <c r="FY3" s="92"/>
      <c r="FZ3" s="92"/>
      <c r="GA3" s="92"/>
      <c r="GB3" s="92"/>
      <c r="GC3" s="92"/>
      <c r="GD3" s="92"/>
      <c r="GE3" s="92"/>
      <c r="GF3" s="92"/>
      <c r="GG3" s="92"/>
      <c r="GH3" s="92"/>
      <c r="GI3" s="92"/>
      <c r="GJ3" s="92"/>
      <c r="GK3" s="92"/>
      <c r="GL3" s="92"/>
      <c r="GM3" s="92"/>
      <c r="GN3" s="92"/>
      <c r="GO3" s="92"/>
      <c r="GP3" s="92"/>
      <c r="GQ3" s="92"/>
    </row>
    <row r="4" spans="1:199" s="88" customFormat="1" ht="15">
      <c r="A4" s="127" t="s">
        <v>30</v>
      </c>
      <c r="B4" s="95"/>
      <c r="C4" s="95">
        <f>+'Cover sheet'!E7</f>
        <v>0</v>
      </c>
      <c r="F4" s="121" t="s">
        <v>17</v>
      </c>
      <c r="G4" s="122">
        <f>+P407</f>
        <v>0</v>
      </c>
      <c r="H4" s="89"/>
      <c r="I4" s="93"/>
      <c r="J4" s="93"/>
      <c r="L4" s="92"/>
      <c r="M4" s="92"/>
      <c r="N4" s="92"/>
      <c r="O4" s="92"/>
      <c r="P4" s="111"/>
      <c r="Q4" s="111"/>
      <c r="R4" s="111"/>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row>
    <row r="5" spans="1:199" s="88" customFormat="1" ht="18">
      <c r="A5" s="127" t="s">
        <v>50</v>
      </c>
      <c r="B5" s="95"/>
      <c r="C5" s="95">
        <f>+'Cover sheet'!E8</f>
        <v>0</v>
      </c>
      <c r="D5" s="94"/>
      <c r="F5" s="121" t="s">
        <v>19</v>
      </c>
      <c r="G5" s="122">
        <f>+Q407</f>
        <v>0</v>
      </c>
      <c r="H5" s="89"/>
      <c r="I5" s="95"/>
      <c r="J5" s="95"/>
      <c r="L5" s="92"/>
      <c r="M5" s="92"/>
      <c r="N5" s="92"/>
      <c r="O5" s="92"/>
      <c r="P5" s="111"/>
      <c r="Q5" s="111"/>
      <c r="R5" s="111"/>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row>
    <row r="6" spans="1:199" customFormat="1" ht="15">
      <c r="A6" s="127" t="s">
        <v>49</v>
      </c>
      <c r="B6" s="95"/>
      <c r="C6" s="95">
        <f>+'Cover sheet'!E9</f>
        <v>0</v>
      </c>
      <c r="D6" s="96"/>
      <c r="F6" s="123" t="s">
        <v>275</v>
      </c>
      <c r="G6" s="122">
        <f>+R407</f>
        <v>0</v>
      </c>
      <c r="H6" s="97"/>
      <c r="I6" s="98"/>
      <c r="J6" s="98"/>
      <c r="K6" s="96"/>
      <c r="L6" s="92"/>
      <c r="M6" s="92"/>
      <c r="N6" s="92"/>
      <c r="O6" s="92"/>
      <c r="P6" s="111"/>
      <c r="Q6" s="111"/>
      <c r="R6" s="111"/>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row>
    <row r="7" spans="1:199" s="88" customFormat="1">
      <c r="E7" s="89"/>
      <c r="F7" s="89"/>
      <c r="G7" s="90"/>
      <c r="H7" s="89"/>
      <c r="I7" s="91"/>
      <c r="L7" s="92"/>
      <c r="M7" s="92"/>
      <c r="N7" s="92"/>
      <c r="P7" s="362" t="s">
        <v>276</v>
      </c>
      <c r="Q7" s="362"/>
      <c r="R7" s="36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row>
    <row r="8" spans="1:199" s="99" customFormat="1" ht="54.75" customHeight="1">
      <c r="A8" s="7" t="s">
        <v>163</v>
      </c>
      <c r="B8" s="7" t="s">
        <v>141</v>
      </c>
      <c r="C8" s="7" t="s">
        <v>127</v>
      </c>
      <c r="D8" s="7" t="s">
        <v>75</v>
      </c>
      <c r="E8" s="7" t="s">
        <v>5</v>
      </c>
      <c r="F8" s="7" t="s">
        <v>43</v>
      </c>
      <c r="G8" s="7" t="s">
        <v>164</v>
      </c>
      <c r="H8" s="7" t="s">
        <v>25</v>
      </c>
      <c r="I8" s="7" t="s">
        <v>165</v>
      </c>
      <c r="J8" s="7" t="s">
        <v>6</v>
      </c>
      <c r="K8" s="7" t="s">
        <v>166</v>
      </c>
      <c r="L8" s="92"/>
      <c r="M8" s="92"/>
      <c r="N8" s="92"/>
      <c r="O8" s="88"/>
      <c r="P8" s="114" t="s">
        <v>17</v>
      </c>
      <c r="Q8" s="114" t="s">
        <v>19</v>
      </c>
      <c r="R8" s="114" t="s">
        <v>275</v>
      </c>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92"/>
      <c r="FE8" s="92"/>
      <c r="FF8" s="92"/>
      <c r="FG8" s="92"/>
      <c r="FH8" s="92"/>
      <c r="FI8" s="92"/>
      <c r="FJ8" s="92"/>
      <c r="FK8" s="92"/>
      <c r="FL8" s="92"/>
      <c r="FM8" s="92"/>
      <c r="FN8" s="92"/>
      <c r="FO8" s="92"/>
      <c r="FP8" s="92"/>
      <c r="FQ8" s="92"/>
      <c r="FR8" s="92"/>
      <c r="FS8" s="92"/>
      <c r="FT8" s="92"/>
      <c r="FU8" s="92"/>
      <c r="FV8" s="92"/>
      <c r="FW8" s="92"/>
      <c r="FX8" s="92"/>
      <c r="FY8" s="92"/>
      <c r="FZ8" s="92"/>
      <c r="GA8" s="92"/>
      <c r="GB8" s="92"/>
      <c r="GC8" s="92"/>
      <c r="GD8" s="92"/>
      <c r="GE8" s="92"/>
      <c r="GF8" s="92"/>
      <c r="GG8" s="92"/>
      <c r="GH8" s="92"/>
      <c r="GI8" s="92"/>
      <c r="GJ8" s="92"/>
      <c r="GK8" s="92"/>
      <c r="GL8" s="92"/>
      <c r="GM8" s="92"/>
      <c r="GN8" s="92"/>
      <c r="GO8" s="92"/>
      <c r="GP8" s="92"/>
      <c r="GQ8" s="92"/>
    </row>
    <row r="9" spans="1:199" s="100" customFormat="1">
      <c r="A9" s="109" t="s">
        <v>167</v>
      </c>
      <c r="B9" s="109"/>
      <c r="C9" s="109"/>
      <c r="D9" s="124"/>
      <c r="E9" s="125"/>
      <c r="F9" s="125"/>
      <c r="G9" s="126"/>
      <c r="H9" s="125"/>
      <c r="I9" s="126"/>
      <c r="J9" s="124"/>
      <c r="K9" s="126"/>
      <c r="L9" s="92"/>
      <c r="M9" s="92"/>
      <c r="N9" s="92"/>
      <c r="O9" s="92"/>
      <c r="P9" s="111">
        <f>IF($J9="Open",1,0)</f>
        <v>0</v>
      </c>
      <c r="Q9" s="111">
        <f>IF($J9="Closed",1,0)</f>
        <v>0</v>
      </c>
      <c r="R9" s="111">
        <f>IF($J9="On Hold",1,0)</f>
        <v>0</v>
      </c>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row>
    <row r="10" spans="1:199" s="100" customFormat="1">
      <c r="A10" s="109" t="s">
        <v>168</v>
      </c>
      <c r="B10" s="109"/>
      <c r="C10" s="109"/>
      <c r="D10" s="124"/>
      <c r="E10" s="125"/>
      <c r="F10" s="125"/>
      <c r="G10" s="126"/>
      <c r="H10" s="125"/>
      <c r="I10" s="126"/>
      <c r="J10" s="124"/>
      <c r="K10" s="126"/>
      <c r="L10" s="92"/>
      <c r="M10" s="92"/>
      <c r="N10" s="92"/>
      <c r="O10" s="92"/>
      <c r="P10" s="111">
        <f t="shared" ref="P10:P73" si="0">IF($J10="Open",1,0)</f>
        <v>0</v>
      </c>
      <c r="Q10" s="111">
        <f t="shared" ref="Q10:Q73" si="1">IF($J10="Closed",1,0)</f>
        <v>0</v>
      </c>
      <c r="R10" s="111">
        <f t="shared" ref="R10:R73" si="2">IF($J10="On Hold",1,0)</f>
        <v>0</v>
      </c>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row>
    <row r="11" spans="1:199" s="100" customFormat="1" ht="30" customHeight="1">
      <c r="A11" s="109" t="s">
        <v>169</v>
      </c>
      <c r="B11" s="109"/>
      <c r="C11" s="109"/>
      <c r="D11" s="124"/>
      <c r="E11" s="125"/>
      <c r="F11" s="125"/>
      <c r="G11" s="126"/>
      <c r="H11" s="125"/>
      <c r="I11" s="126"/>
      <c r="J11" s="124"/>
      <c r="K11" s="126"/>
      <c r="L11" s="92"/>
      <c r="M11" s="92"/>
      <c r="N11" s="92"/>
      <c r="O11" s="92"/>
      <c r="P11" s="111">
        <f t="shared" si="0"/>
        <v>0</v>
      </c>
      <c r="Q11" s="111">
        <f t="shared" si="1"/>
        <v>0</v>
      </c>
      <c r="R11" s="111">
        <f t="shared" si="2"/>
        <v>0</v>
      </c>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row>
    <row r="12" spans="1:199" s="100" customFormat="1">
      <c r="A12" s="109" t="s">
        <v>170</v>
      </c>
      <c r="B12" s="109"/>
      <c r="C12" s="109"/>
      <c r="D12" s="124"/>
      <c r="E12" s="125"/>
      <c r="F12" s="125"/>
      <c r="G12" s="126"/>
      <c r="H12" s="125"/>
      <c r="I12" s="126"/>
      <c r="J12" s="124"/>
      <c r="K12" s="126"/>
      <c r="L12" s="92"/>
      <c r="M12" s="92"/>
      <c r="N12" s="92"/>
      <c r="O12" s="92"/>
      <c r="P12" s="111">
        <f t="shared" si="0"/>
        <v>0</v>
      </c>
      <c r="Q12" s="111">
        <f t="shared" si="1"/>
        <v>0</v>
      </c>
      <c r="R12" s="111">
        <f t="shared" si="2"/>
        <v>0</v>
      </c>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row>
    <row r="13" spans="1:199" s="99" customFormat="1">
      <c r="A13" s="109" t="s">
        <v>171</v>
      </c>
      <c r="B13" s="109"/>
      <c r="C13" s="109"/>
      <c r="D13" s="124"/>
      <c r="E13" s="125"/>
      <c r="F13" s="125"/>
      <c r="G13" s="126"/>
      <c r="H13" s="125"/>
      <c r="I13" s="126"/>
      <c r="J13" s="124"/>
      <c r="K13" s="126"/>
      <c r="L13" s="92"/>
      <c r="M13" s="92"/>
      <c r="N13" s="92"/>
      <c r="O13" s="92"/>
      <c r="P13" s="111">
        <f t="shared" si="0"/>
        <v>0</v>
      </c>
      <c r="Q13" s="111">
        <f t="shared" si="1"/>
        <v>0</v>
      </c>
      <c r="R13" s="111">
        <f t="shared" si="2"/>
        <v>0</v>
      </c>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c r="GM13" s="92"/>
      <c r="GN13" s="92"/>
      <c r="GO13" s="92"/>
      <c r="GP13" s="92"/>
      <c r="GQ13" s="92"/>
    </row>
    <row r="14" spans="1:199" s="100" customFormat="1">
      <c r="A14" s="109" t="s">
        <v>172</v>
      </c>
      <c r="B14" s="109"/>
      <c r="C14" s="109"/>
      <c r="D14" s="124"/>
      <c r="E14" s="125"/>
      <c r="F14" s="125"/>
      <c r="G14" s="126"/>
      <c r="H14" s="125"/>
      <c r="I14" s="126"/>
      <c r="J14" s="124"/>
      <c r="K14" s="126"/>
      <c r="L14" s="92"/>
      <c r="M14" s="92"/>
      <c r="N14" s="92"/>
      <c r="O14" s="92"/>
      <c r="P14" s="111">
        <f t="shared" si="0"/>
        <v>0</v>
      </c>
      <c r="Q14" s="111">
        <f t="shared" si="1"/>
        <v>0</v>
      </c>
      <c r="R14" s="111">
        <f t="shared" si="2"/>
        <v>0</v>
      </c>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row>
    <row r="15" spans="1:199" s="100" customFormat="1">
      <c r="A15" s="109" t="s">
        <v>173</v>
      </c>
      <c r="B15" s="109"/>
      <c r="C15" s="109"/>
      <c r="D15" s="124"/>
      <c r="E15" s="125"/>
      <c r="F15" s="125"/>
      <c r="G15" s="126"/>
      <c r="H15" s="125"/>
      <c r="I15" s="126"/>
      <c r="J15" s="124"/>
      <c r="K15" s="126"/>
      <c r="L15" s="92"/>
      <c r="M15" s="92"/>
      <c r="N15" s="92"/>
      <c r="O15" s="92"/>
      <c r="P15" s="111">
        <f t="shared" si="0"/>
        <v>0</v>
      </c>
      <c r="Q15" s="111">
        <f t="shared" si="1"/>
        <v>0</v>
      </c>
      <c r="R15" s="111">
        <f t="shared" si="2"/>
        <v>0</v>
      </c>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row>
    <row r="16" spans="1:199" s="99" customFormat="1">
      <c r="A16" s="109" t="s">
        <v>174</v>
      </c>
      <c r="B16" s="109"/>
      <c r="C16" s="109"/>
      <c r="D16" s="124"/>
      <c r="E16" s="125"/>
      <c r="F16" s="125"/>
      <c r="G16" s="126"/>
      <c r="H16" s="125"/>
      <c r="I16" s="126"/>
      <c r="J16" s="124"/>
      <c r="K16" s="126"/>
      <c r="L16" s="92"/>
      <c r="M16" s="92"/>
      <c r="N16" s="92"/>
      <c r="O16" s="92"/>
      <c r="P16" s="111">
        <f t="shared" si="0"/>
        <v>0</v>
      </c>
      <c r="Q16" s="111">
        <f t="shared" si="1"/>
        <v>0</v>
      </c>
      <c r="R16" s="111">
        <f t="shared" si="2"/>
        <v>0</v>
      </c>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row>
    <row r="17" spans="1:199" s="100" customFormat="1">
      <c r="A17" s="109" t="s">
        <v>175</v>
      </c>
      <c r="B17" s="109"/>
      <c r="C17" s="109"/>
      <c r="D17" s="124"/>
      <c r="E17" s="125"/>
      <c r="F17" s="125"/>
      <c r="G17" s="126"/>
      <c r="H17" s="125"/>
      <c r="I17" s="126"/>
      <c r="J17" s="124"/>
      <c r="K17" s="126"/>
      <c r="L17" s="92"/>
      <c r="M17" s="92"/>
      <c r="N17" s="92"/>
      <c r="O17" s="92"/>
      <c r="P17" s="111">
        <f t="shared" si="0"/>
        <v>0</v>
      </c>
      <c r="Q17" s="111">
        <f t="shared" si="1"/>
        <v>0</v>
      </c>
      <c r="R17" s="111">
        <f t="shared" si="2"/>
        <v>0</v>
      </c>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92"/>
      <c r="GQ17" s="92"/>
    </row>
    <row r="18" spans="1:199" s="100" customFormat="1">
      <c r="A18" s="109" t="s">
        <v>176</v>
      </c>
      <c r="B18" s="109"/>
      <c r="C18" s="109"/>
      <c r="D18" s="124"/>
      <c r="E18" s="125"/>
      <c r="F18" s="125"/>
      <c r="G18" s="126"/>
      <c r="H18" s="125"/>
      <c r="I18" s="126"/>
      <c r="J18" s="124"/>
      <c r="K18" s="126"/>
      <c r="L18" s="92"/>
      <c r="M18" s="92"/>
      <c r="N18" s="92"/>
      <c r="O18" s="92"/>
      <c r="P18" s="111">
        <f t="shared" si="0"/>
        <v>0</v>
      </c>
      <c r="Q18" s="111">
        <f t="shared" si="1"/>
        <v>0</v>
      </c>
      <c r="R18" s="111">
        <f t="shared" si="2"/>
        <v>0</v>
      </c>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row>
    <row r="19" spans="1:199" s="99" customFormat="1">
      <c r="A19" s="109" t="s">
        <v>177</v>
      </c>
      <c r="B19" s="109"/>
      <c r="C19" s="109"/>
      <c r="D19" s="124"/>
      <c r="E19" s="125"/>
      <c r="F19" s="125"/>
      <c r="G19" s="126"/>
      <c r="H19" s="125"/>
      <c r="I19" s="126"/>
      <c r="J19" s="124"/>
      <c r="K19" s="126"/>
      <c r="L19" s="92"/>
      <c r="M19" s="92"/>
      <c r="N19" s="92"/>
      <c r="O19" s="92"/>
      <c r="P19" s="111">
        <f t="shared" si="0"/>
        <v>0</v>
      </c>
      <c r="Q19" s="111">
        <f t="shared" si="1"/>
        <v>0</v>
      </c>
      <c r="R19" s="111">
        <f t="shared" si="2"/>
        <v>0</v>
      </c>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row>
    <row r="20" spans="1:199" s="100" customFormat="1">
      <c r="A20" s="109" t="s">
        <v>178</v>
      </c>
      <c r="B20" s="109"/>
      <c r="C20" s="109"/>
      <c r="D20" s="124"/>
      <c r="E20" s="125"/>
      <c r="F20" s="125"/>
      <c r="G20" s="126"/>
      <c r="H20" s="125"/>
      <c r="I20" s="126"/>
      <c r="J20" s="124"/>
      <c r="K20" s="126"/>
      <c r="L20" s="92"/>
      <c r="M20" s="92"/>
      <c r="N20" s="92"/>
      <c r="O20" s="92"/>
      <c r="P20" s="111">
        <f t="shared" si="0"/>
        <v>0</v>
      </c>
      <c r="Q20" s="111">
        <f t="shared" si="1"/>
        <v>0</v>
      </c>
      <c r="R20" s="111">
        <f t="shared" si="2"/>
        <v>0</v>
      </c>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92"/>
      <c r="GQ20" s="92"/>
    </row>
    <row r="21" spans="1:199" s="99" customFormat="1">
      <c r="A21" s="109" t="s">
        <v>179</v>
      </c>
      <c r="B21" s="109"/>
      <c r="C21" s="109"/>
      <c r="D21" s="124"/>
      <c r="E21" s="125"/>
      <c r="F21" s="125"/>
      <c r="G21" s="126"/>
      <c r="H21" s="125"/>
      <c r="I21" s="126"/>
      <c r="J21" s="124"/>
      <c r="K21" s="126"/>
      <c r="L21" s="92"/>
      <c r="M21" s="92"/>
      <c r="N21" s="92"/>
      <c r="O21" s="92"/>
      <c r="P21" s="111">
        <f t="shared" si="0"/>
        <v>0</v>
      </c>
      <c r="Q21" s="111">
        <f t="shared" si="1"/>
        <v>0</v>
      </c>
      <c r="R21" s="111">
        <f t="shared" si="2"/>
        <v>0</v>
      </c>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row>
    <row r="22" spans="1:199" s="100" customFormat="1">
      <c r="A22" s="109" t="s">
        <v>180</v>
      </c>
      <c r="B22" s="109"/>
      <c r="C22" s="109"/>
      <c r="D22" s="124"/>
      <c r="E22" s="125"/>
      <c r="F22" s="125"/>
      <c r="G22" s="126"/>
      <c r="H22" s="125"/>
      <c r="I22" s="126"/>
      <c r="J22" s="124"/>
      <c r="K22" s="126"/>
      <c r="L22" s="92"/>
      <c r="M22" s="92"/>
      <c r="N22" s="92"/>
      <c r="O22" s="92"/>
      <c r="P22" s="111">
        <f t="shared" si="0"/>
        <v>0</v>
      </c>
      <c r="Q22" s="111">
        <f t="shared" si="1"/>
        <v>0</v>
      </c>
      <c r="R22" s="111">
        <f t="shared" si="2"/>
        <v>0</v>
      </c>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92"/>
      <c r="GQ22" s="92"/>
    </row>
    <row r="23" spans="1:199" s="99" customFormat="1">
      <c r="A23" s="109" t="s">
        <v>181</v>
      </c>
      <c r="B23" s="109"/>
      <c r="C23" s="109"/>
      <c r="D23" s="124"/>
      <c r="E23" s="125"/>
      <c r="F23" s="125"/>
      <c r="G23" s="126"/>
      <c r="H23" s="125"/>
      <c r="I23" s="126"/>
      <c r="J23" s="124"/>
      <c r="K23" s="126"/>
      <c r="L23" s="92"/>
      <c r="M23" s="92"/>
      <c r="N23" s="92"/>
      <c r="O23" s="92"/>
      <c r="P23" s="111">
        <f t="shared" si="0"/>
        <v>0</v>
      </c>
      <c r="Q23" s="111">
        <f t="shared" si="1"/>
        <v>0</v>
      </c>
      <c r="R23" s="111">
        <f t="shared" si="2"/>
        <v>0</v>
      </c>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c r="GK23" s="92"/>
      <c r="GL23" s="92"/>
      <c r="GM23" s="92"/>
      <c r="GN23" s="92"/>
      <c r="GO23" s="92"/>
      <c r="GP23" s="92"/>
      <c r="GQ23" s="92"/>
    </row>
    <row r="24" spans="1:199" s="100" customFormat="1">
      <c r="A24" s="109" t="s">
        <v>182</v>
      </c>
      <c r="B24" s="109"/>
      <c r="C24" s="109"/>
      <c r="D24" s="124"/>
      <c r="E24" s="125"/>
      <c r="F24" s="125"/>
      <c r="G24" s="126"/>
      <c r="H24" s="125"/>
      <c r="I24" s="126"/>
      <c r="J24" s="124"/>
      <c r="K24" s="126"/>
      <c r="L24" s="92"/>
      <c r="M24" s="92"/>
      <c r="N24" s="92"/>
      <c r="O24" s="92"/>
      <c r="P24" s="111">
        <f t="shared" si="0"/>
        <v>0</v>
      </c>
      <c r="Q24" s="111">
        <f t="shared" si="1"/>
        <v>0</v>
      </c>
      <c r="R24" s="111">
        <f t="shared" si="2"/>
        <v>0</v>
      </c>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c r="GM24" s="92"/>
      <c r="GN24" s="92"/>
      <c r="GO24" s="92"/>
      <c r="GP24" s="92"/>
      <c r="GQ24" s="92"/>
    </row>
    <row r="25" spans="1:199" s="100" customFormat="1">
      <c r="A25" s="109" t="s">
        <v>183</v>
      </c>
      <c r="B25" s="109"/>
      <c r="C25" s="109"/>
      <c r="D25" s="124"/>
      <c r="E25" s="125"/>
      <c r="F25" s="125"/>
      <c r="G25" s="126"/>
      <c r="H25" s="125"/>
      <c r="I25" s="126"/>
      <c r="J25" s="124"/>
      <c r="K25" s="126"/>
      <c r="L25" s="92"/>
      <c r="M25" s="92"/>
      <c r="N25" s="92"/>
      <c r="O25" s="92"/>
      <c r="P25" s="111">
        <f t="shared" si="0"/>
        <v>0</v>
      </c>
      <c r="Q25" s="111">
        <f t="shared" si="1"/>
        <v>0</v>
      </c>
      <c r="R25" s="111">
        <f t="shared" si="2"/>
        <v>0</v>
      </c>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92"/>
      <c r="GG25" s="92"/>
      <c r="GH25" s="92"/>
      <c r="GI25" s="92"/>
      <c r="GJ25" s="92"/>
      <c r="GK25" s="92"/>
      <c r="GL25" s="92"/>
      <c r="GM25" s="92"/>
      <c r="GN25" s="92"/>
      <c r="GO25" s="92"/>
      <c r="GP25" s="92"/>
      <c r="GQ25" s="92"/>
    </row>
    <row r="26" spans="1:199" s="100" customFormat="1">
      <c r="A26" s="109" t="s">
        <v>184</v>
      </c>
      <c r="B26" s="109"/>
      <c r="C26" s="109"/>
      <c r="D26" s="124"/>
      <c r="E26" s="125"/>
      <c r="F26" s="125"/>
      <c r="G26" s="126"/>
      <c r="H26" s="125"/>
      <c r="I26" s="126"/>
      <c r="J26" s="124"/>
      <c r="K26" s="126"/>
      <c r="L26" s="92"/>
      <c r="M26" s="92"/>
      <c r="N26" s="92"/>
      <c r="O26" s="92"/>
      <c r="P26" s="111">
        <f t="shared" si="0"/>
        <v>0</v>
      </c>
      <c r="Q26" s="111">
        <f t="shared" si="1"/>
        <v>0</v>
      </c>
      <c r="R26" s="111">
        <f t="shared" si="2"/>
        <v>0</v>
      </c>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c r="GK26" s="92"/>
      <c r="GL26" s="92"/>
      <c r="GM26" s="92"/>
      <c r="GN26" s="92"/>
      <c r="GO26" s="92"/>
      <c r="GP26" s="92"/>
      <c r="GQ26" s="92"/>
    </row>
    <row r="27" spans="1:199" s="100" customFormat="1">
      <c r="A27" s="109" t="s">
        <v>185</v>
      </c>
      <c r="B27" s="109"/>
      <c r="C27" s="109"/>
      <c r="D27" s="124"/>
      <c r="E27" s="125"/>
      <c r="F27" s="125"/>
      <c r="G27" s="126"/>
      <c r="H27" s="125"/>
      <c r="I27" s="126"/>
      <c r="J27" s="124"/>
      <c r="K27" s="126"/>
      <c r="L27" s="92"/>
      <c r="M27" s="92"/>
      <c r="N27" s="92"/>
      <c r="O27" s="92"/>
      <c r="P27" s="111">
        <f t="shared" si="0"/>
        <v>0</v>
      </c>
      <c r="Q27" s="111">
        <f t="shared" si="1"/>
        <v>0</v>
      </c>
      <c r="R27" s="111">
        <f t="shared" si="2"/>
        <v>0</v>
      </c>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row>
    <row r="28" spans="1:199" s="100" customFormat="1">
      <c r="A28" s="109" t="s">
        <v>186</v>
      </c>
      <c r="B28" s="109"/>
      <c r="C28" s="109"/>
      <c r="D28" s="124"/>
      <c r="E28" s="125"/>
      <c r="F28" s="125"/>
      <c r="G28" s="126"/>
      <c r="H28" s="125"/>
      <c r="I28" s="126"/>
      <c r="J28" s="124"/>
      <c r="K28" s="126"/>
      <c r="L28" s="92"/>
      <c r="M28" s="92"/>
      <c r="N28" s="92"/>
      <c r="O28" s="92"/>
      <c r="P28" s="111">
        <f t="shared" si="0"/>
        <v>0</v>
      </c>
      <c r="Q28" s="111">
        <f t="shared" si="1"/>
        <v>0</v>
      </c>
      <c r="R28" s="111">
        <f t="shared" si="2"/>
        <v>0</v>
      </c>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c r="GM28" s="92"/>
      <c r="GN28" s="92"/>
      <c r="GO28" s="92"/>
      <c r="GP28" s="92"/>
      <c r="GQ28" s="92"/>
    </row>
    <row r="29" spans="1:199" s="99" customFormat="1">
      <c r="A29" s="109" t="s">
        <v>187</v>
      </c>
      <c r="B29" s="109"/>
      <c r="C29" s="109"/>
      <c r="D29" s="124"/>
      <c r="E29" s="125"/>
      <c r="F29" s="125"/>
      <c r="G29" s="126"/>
      <c r="H29" s="125"/>
      <c r="I29" s="126"/>
      <c r="J29" s="124"/>
      <c r="K29" s="126"/>
      <c r="L29" s="92"/>
      <c r="M29" s="92"/>
      <c r="N29" s="92"/>
      <c r="O29" s="92"/>
      <c r="P29" s="111">
        <f t="shared" si="0"/>
        <v>0</v>
      </c>
      <c r="Q29" s="111">
        <f t="shared" si="1"/>
        <v>0</v>
      </c>
      <c r="R29" s="111">
        <f t="shared" si="2"/>
        <v>0</v>
      </c>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c r="GM29" s="92"/>
      <c r="GN29" s="92"/>
      <c r="GO29" s="92"/>
      <c r="GP29" s="92"/>
      <c r="GQ29" s="92"/>
    </row>
    <row r="30" spans="1:199" s="99" customFormat="1">
      <c r="A30" s="109" t="s">
        <v>188</v>
      </c>
      <c r="B30" s="109"/>
      <c r="C30" s="109"/>
      <c r="D30" s="124"/>
      <c r="E30" s="125"/>
      <c r="F30" s="125"/>
      <c r="G30" s="126"/>
      <c r="H30" s="125"/>
      <c r="I30" s="126"/>
      <c r="J30" s="124"/>
      <c r="K30" s="126"/>
      <c r="L30" s="92"/>
      <c r="M30" s="92"/>
      <c r="N30" s="92"/>
      <c r="O30" s="92"/>
      <c r="P30" s="111">
        <f t="shared" si="0"/>
        <v>0</v>
      </c>
      <c r="Q30" s="111">
        <f t="shared" si="1"/>
        <v>0</v>
      </c>
      <c r="R30" s="111">
        <f t="shared" si="2"/>
        <v>0</v>
      </c>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row>
    <row r="31" spans="1:199" s="100" customFormat="1">
      <c r="A31" s="109" t="s">
        <v>189</v>
      </c>
      <c r="B31" s="109"/>
      <c r="C31" s="109"/>
      <c r="D31" s="124"/>
      <c r="E31" s="125"/>
      <c r="F31" s="125"/>
      <c r="G31" s="126"/>
      <c r="H31" s="125"/>
      <c r="I31" s="126"/>
      <c r="J31" s="124"/>
      <c r="K31" s="126"/>
      <c r="L31" s="92"/>
      <c r="M31" s="92"/>
      <c r="N31" s="92"/>
      <c r="O31" s="92"/>
      <c r="P31" s="111">
        <f t="shared" si="0"/>
        <v>0</v>
      </c>
      <c r="Q31" s="111">
        <f t="shared" si="1"/>
        <v>0</v>
      </c>
      <c r="R31" s="111">
        <f t="shared" si="2"/>
        <v>0</v>
      </c>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row>
    <row r="32" spans="1:199" s="99" customFormat="1">
      <c r="A32" s="109" t="s">
        <v>190</v>
      </c>
      <c r="B32" s="109"/>
      <c r="C32" s="109"/>
      <c r="D32" s="124"/>
      <c r="E32" s="125"/>
      <c r="F32" s="125"/>
      <c r="G32" s="126"/>
      <c r="H32" s="125"/>
      <c r="I32" s="126"/>
      <c r="J32" s="124"/>
      <c r="K32" s="126"/>
      <c r="L32" s="92"/>
      <c r="M32" s="92"/>
      <c r="N32" s="92"/>
      <c r="O32" s="92"/>
      <c r="P32" s="111">
        <f t="shared" si="0"/>
        <v>0</v>
      </c>
      <c r="Q32" s="111">
        <f t="shared" si="1"/>
        <v>0</v>
      </c>
      <c r="R32" s="111">
        <f t="shared" si="2"/>
        <v>0</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row>
    <row r="33" spans="1:199" s="99" customFormat="1">
      <c r="A33" s="109" t="s">
        <v>191</v>
      </c>
      <c r="B33" s="109"/>
      <c r="C33" s="109"/>
      <c r="D33" s="124"/>
      <c r="E33" s="125"/>
      <c r="F33" s="125"/>
      <c r="G33" s="126"/>
      <c r="H33" s="125"/>
      <c r="I33" s="126"/>
      <c r="J33" s="124"/>
      <c r="K33" s="126"/>
      <c r="L33" s="92"/>
      <c r="M33" s="92"/>
      <c r="N33" s="92"/>
      <c r="O33" s="92"/>
      <c r="P33" s="111">
        <f t="shared" si="0"/>
        <v>0</v>
      </c>
      <c r="Q33" s="111">
        <f t="shared" si="1"/>
        <v>0</v>
      </c>
      <c r="R33" s="111">
        <f t="shared" si="2"/>
        <v>0</v>
      </c>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row>
    <row r="34" spans="1:199" s="99" customFormat="1">
      <c r="A34" s="109" t="s">
        <v>192</v>
      </c>
      <c r="B34" s="109"/>
      <c r="C34" s="109"/>
      <c r="D34" s="124"/>
      <c r="E34" s="125"/>
      <c r="F34" s="125"/>
      <c r="G34" s="126"/>
      <c r="H34" s="125"/>
      <c r="I34" s="126"/>
      <c r="J34" s="124"/>
      <c r="K34" s="126"/>
      <c r="L34" s="92"/>
      <c r="M34" s="92"/>
      <c r="N34" s="92"/>
      <c r="O34" s="92"/>
      <c r="P34" s="111">
        <f t="shared" si="0"/>
        <v>0</v>
      </c>
      <c r="Q34" s="111">
        <f t="shared" si="1"/>
        <v>0</v>
      </c>
      <c r="R34" s="111">
        <f t="shared" si="2"/>
        <v>0</v>
      </c>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c r="DE34" s="92"/>
      <c r="DF34" s="92"/>
      <c r="DG34" s="92"/>
      <c r="DH34" s="92"/>
      <c r="DI34" s="92"/>
      <c r="DJ34" s="92"/>
      <c r="DK34" s="92"/>
      <c r="DL34" s="92"/>
      <c r="DM34" s="92"/>
      <c r="DN34" s="92"/>
      <c r="DO34" s="92"/>
      <c r="DP34" s="92"/>
      <c r="DQ34" s="92"/>
      <c r="DR34" s="92"/>
      <c r="DS34" s="92"/>
      <c r="DT34" s="92"/>
      <c r="DU34" s="92"/>
      <c r="DV34" s="92"/>
      <c r="DW34" s="92"/>
      <c r="DX34" s="92"/>
      <c r="DY34" s="92"/>
      <c r="DZ34" s="92"/>
      <c r="EA34" s="92"/>
      <c r="EB34" s="92"/>
      <c r="EC34" s="92"/>
      <c r="ED34" s="92"/>
      <c r="EE34" s="92"/>
      <c r="EF34" s="92"/>
      <c r="EG34" s="92"/>
      <c r="EH34" s="92"/>
      <c r="EI34" s="92"/>
      <c r="EJ34" s="92"/>
      <c r="EK34" s="92"/>
      <c r="EL34" s="92"/>
      <c r="EM34" s="92"/>
      <c r="EN34" s="92"/>
      <c r="EO34" s="92"/>
      <c r="EP34" s="92"/>
      <c r="EQ34" s="92"/>
      <c r="ER34" s="92"/>
      <c r="ES34" s="92"/>
      <c r="ET34" s="92"/>
      <c r="EU34" s="92"/>
      <c r="EV34" s="92"/>
      <c r="EW34" s="92"/>
      <c r="EX34" s="92"/>
      <c r="EY34" s="92"/>
      <c r="EZ34" s="92"/>
      <c r="FA34" s="92"/>
      <c r="FB34" s="92"/>
      <c r="FC34" s="92"/>
      <c r="FD34" s="92"/>
      <c r="FE34" s="92"/>
      <c r="FF34" s="92"/>
      <c r="FG34" s="92"/>
      <c r="FH34" s="92"/>
      <c r="FI34" s="92"/>
      <c r="FJ34" s="92"/>
      <c r="FK34" s="92"/>
      <c r="FL34" s="92"/>
      <c r="FM34" s="92"/>
      <c r="FN34" s="92"/>
      <c r="FO34" s="92"/>
      <c r="FP34" s="92"/>
      <c r="FQ34" s="92"/>
      <c r="FR34" s="92"/>
      <c r="FS34" s="92"/>
      <c r="FT34" s="92"/>
      <c r="FU34" s="92"/>
      <c r="FV34" s="92"/>
      <c r="FW34" s="92"/>
      <c r="FX34" s="92"/>
      <c r="FY34" s="92"/>
      <c r="FZ34" s="92"/>
      <c r="GA34" s="92"/>
      <c r="GB34" s="92"/>
      <c r="GC34" s="92"/>
      <c r="GD34" s="92"/>
      <c r="GE34" s="92"/>
      <c r="GF34" s="92"/>
      <c r="GG34" s="92"/>
      <c r="GH34" s="92"/>
      <c r="GI34" s="92"/>
      <c r="GJ34" s="92"/>
      <c r="GK34" s="92"/>
      <c r="GL34" s="92"/>
      <c r="GM34" s="92"/>
      <c r="GN34" s="92"/>
      <c r="GO34" s="92"/>
      <c r="GP34" s="92"/>
      <c r="GQ34" s="92"/>
    </row>
    <row r="35" spans="1:199" s="99" customFormat="1">
      <c r="A35" s="109" t="s">
        <v>193</v>
      </c>
      <c r="B35" s="109"/>
      <c r="C35" s="109"/>
      <c r="D35" s="124"/>
      <c r="E35" s="125"/>
      <c r="F35" s="125"/>
      <c r="G35" s="126"/>
      <c r="H35" s="125"/>
      <c r="I35" s="126"/>
      <c r="J35" s="124"/>
      <c r="K35" s="126"/>
      <c r="L35" s="92"/>
      <c r="M35" s="92"/>
      <c r="N35" s="92"/>
      <c r="O35" s="92"/>
      <c r="P35" s="111">
        <f t="shared" si="0"/>
        <v>0</v>
      </c>
      <c r="Q35" s="111">
        <f t="shared" si="1"/>
        <v>0</v>
      </c>
      <c r="R35" s="111">
        <f t="shared" si="2"/>
        <v>0</v>
      </c>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92"/>
      <c r="ET35" s="92"/>
      <c r="EU35" s="92"/>
      <c r="EV35" s="92"/>
      <c r="EW35" s="92"/>
      <c r="EX35" s="92"/>
      <c r="EY35" s="92"/>
      <c r="EZ35" s="92"/>
      <c r="FA35" s="92"/>
      <c r="FB35" s="92"/>
      <c r="FC35" s="92"/>
      <c r="FD35" s="92"/>
      <c r="FE35" s="92"/>
      <c r="FF35" s="92"/>
      <c r="FG35" s="92"/>
      <c r="FH35" s="92"/>
      <c r="FI35" s="92"/>
      <c r="FJ35" s="92"/>
      <c r="FK35" s="92"/>
      <c r="FL35" s="92"/>
      <c r="FM35" s="92"/>
      <c r="FN35" s="92"/>
      <c r="FO35" s="92"/>
      <c r="FP35" s="92"/>
      <c r="FQ35" s="92"/>
      <c r="FR35" s="92"/>
      <c r="FS35" s="92"/>
      <c r="FT35" s="92"/>
      <c r="FU35" s="92"/>
      <c r="FV35" s="92"/>
      <c r="FW35" s="92"/>
      <c r="FX35" s="92"/>
      <c r="FY35" s="92"/>
      <c r="FZ35" s="92"/>
      <c r="GA35" s="92"/>
      <c r="GB35" s="92"/>
      <c r="GC35" s="92"/>
      <c r="GD35" s="92"/>
      <c r="GE35" s="92"/>
      <c r="GF35" s="92"/>
      <c r="GG35" s="92"/>
      <c r="GH35" s="92"/>
      <c r="GI35" s="92"/>
      <c r="GJ35" s="92"/>
      <c r="GK35" s="92"/>
      <c r="GL35" s="92"/>
      <c r="GM35" s="92"/>
      <c r="GN35" s="92"/>
      <c r="GO35" s="92"/>
      <c r="GP35" s="92"/>
      <c r="GQ35" s="92"/>
    </row>
    <row r="36" spans="1:199" s="99" customFormat="1">
      <c r="A36" s="109" t="s">
        <v>194</v>
      </c>
      <c r="B36" s="109"/>
      <c r="C36" s="109"/>
      <c r="D36" s="124"/>
      <c r="E36" s="125"/>
      <c r="F36" s="125"/>
      <c r="G36" s="126"/>
      <c r="H36" s="125"/>
      <c r="I36" s="126"/>
      <c r="J36" s="124"/>
      <c r="K36" s="126"/>
      <c r="L36" s="92"/>
      <c r="M36" s="92"/>
      <c r="N36" s="92"/>
      <c r="O36" s="92"/>
      <c r="P36" s="111">
        <f t="shared" si="0"/>
        <v>0</v>
      </c>
      <c r="Q36" s="111">
        <f t="shared" si="1"/>
        <v>0</v>
      </c>
      <c r="R36" s="111">
        <f t="shared" si="2"/>
        <v>0</v>
      </c>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c r="GM36" s="92"/>
      <c r="GN36" s="92"/>
      <c r="GO36" s="92"/>
      <c r="GP36" s="92"/>
      <c r="GQ36" s="92"/>
    </row>
    <row r="37" spans="1:199" s="99" customFormat="1">
      <c r="A37" s="109" t="s">
        <v>195</v>
      </c>
      <c r="B37" s="109"/>
      <c r="C37" s="109"/>
      <c r="D37" s="124"/>
      <c r="E37" s="125"/>
      <c r="F37" s="125"/>
      <c r="G37" s="126"/>
      <c r="H37" s="125"/>
      <c r="I37" s="126"/>
      <c r="J37" s="124"/>
      <c r="K37" s="126"/>
      <c r="L37" s="92"/>
      <c r="M37" s="92"/>
      <c r="N37" s="92"/>
      <c r="O37" s="92"/>
      <c r="P37" s="111">
        <f t="shared" si="0"/>
        <v>0</v>
      </c>
      <c r="Q37" s="111">
        <f t="shared" si="1"/>
        <v>0</v>
      </c>
      <c r="R37" s="111">
        <f t="shared" si="2"/>
        <v>0</v>
      </c>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row>
    <row r="38" spans="1:199" s="99" customFormat="1">
      <c r="A38" s="109" t="s">
        <v>196</v>
      </c>
      <c r="B38" s="109"/>
      <c r="C38" s="109"/>
      <c r="D38" s="124"/>
      <c r="E38" s="125"/>
      <c r="F38" s="125"/>
      <c r="G38" s="126"/>
      <c r="H38" s="125"/>
      <c r="I38" s="126"/>
      <c r="J38" s="124"/>
      <c r="K38" s="126"/>
      <c r="L38" s="92"/>
      <c r="M38" s="92"/>
      <c r="N38" s="92"/>
      <c r="O38" s="92"/>
      <c r="P38" s="111">
        <f t="shared" si="0"/>
        <v>0</v>
      </c>
      <c r="Q38" s="111">
        <f t="shared" si="1"/>
        <v>0</v>
      </c>
      <c r="R38" s="111">
        <f t="shared" si="2"/>
        <v>0</v>
      </c>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c r="EO38" s="92"/>
      <c r="EP38" s="92"/>
      <c r="EQ38" s="92"/>
      <c r="ER38" s="92"/>
      <c r="ES38" s="92"/>
      <c r="ET38" s="92"/>
      <c r="EU38" s="92"/>
      <c r="EV38" s="92"/>
      <c r="EW38" s="92"/>
      <c r="EX38" s="92"/>
      <c r="EY38" s="92"/>
      <c r="EZ38" s="92"/>
      <c r="FA38" s="92"/>
      <c r="FB38" s="92"/>
      <c r="FC38" s="92"/>
      <c r="FD38" s="92"/>
      <c r="FE38" s="92"/>
      <c r="FF38" s="92"/>
      <c r="FG38" s="92"/>
      <c r="FH38" s="92"/>
      <c r="FI38" s="92"/>
      <c r="FJ38" s="92"/>
      <c r="FK38" s="92"/>
      <c r="FL38" s="92"/>
      <c r="FM38" s="92"/>
      <c r="FN38" s="92"/>
      <c r="FO38" s="92"/>
      <c r="FP38" s="92"/>
      <c r="FQ38" s="92"/>
      <c r="FR38" s="92"/>
      <c r="FS38" s="92"/>
      <c r="FT38" s="92"/>
      <c r="FU38" s="92"/>
      <c r="FV38" s="92"/>
      <c r="FW38" s="92"/>
      <c r="FX38" s="92"/>
      <c r="FY38" s="92"/>
      <c r="FZ38" s="92"/>
      <c r="GA38" s="92"/>
      <c r="GB38" s="92"/>
      <c r="GC38" s="92"/>
      <c r="GD38" s="92"/>
      <c r="GE38" s="92"/>
      <c r="GF38" s="92"/>
      <c r="GG38" s="92"/>
      <c r="GH38" s="92"/>
      <c r="GI38" s="92"/>
      <c r="GJ38" s="92"/>
      <c r="GK38" s="92"/>
      <c r="GL38" s="92"/>
      <c r="GM38" s="92"/>
      <c r="GN38" s="92"/>
      <c r="GO38" s="92"/>
      <c r="GP38" s="92"/>
      <c r="GQ38" s="92"/>
    </row>
    <row r="39" spans="1:199" s="99" customFormat="1">
      <c r="A39" s="109" t="s">
        <v>197</v>
      </c>
      <c r="B39" s="109"/>
      <c r="C39" s="109"/>
      <c r="D39" s="124"/>
      <c r="E39" s="125"/>
      <c r="F39" s="125"/>
      <c r="G39" s="126"/>
      <c r="H39" s="125"/>
      <c r="I39" s="126"/>
      <c r="J39" s="124"/>
      <c r="K39" s="126"/>
      <c r="L39" s="92"/>
      <c r="M39" s="92"/>
      <c r="N39" s="92"/>
      <c r="O39" s="92"/>
      <c r="P39" s="111">
        <f t="shared" si="0"/>
        <v>0</v>
      </c>
      <c r="Q39" s="111">
        <f t="shared" si="1"/>
        <v>0</v>
      </c>
      <c r="R39" s="111">
        <f t="shared" si="2"/>
        <v>0</v>
      </c>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c r="GM39" s="92"/>
      <c r="GN39" s="92"/>
      <c r="GO39" s="92"/>
      <c r="GP39" s="92"/>
      <c r="GQ39" s="92"/>
    </row>
    <row r="40" spans="1:199" s="99" customFormat="1">
      <c r="A40" s="109" t="s">
        <v>198</v>
      </c>
      <c r="B40" s="109"/>
      <c r="C40" s="109"/>
      <c r="D40" s="124"/>
      <c r="E40" s="125"/>
      <c r="F40" s="125"/>
      <c r="G40" s="126"/>
      <c r="H40" s="125"/>
      <c r="I40" s="126"/>
      <c r="J40" s="124"/>
      <c r="K40" s="126"/>
      <c r="L40" s="92"/>
      <c r="M40" s="92"/>
      <c r="N40" s="92"/>
      <c r="O40" s="92"/>
      <c r="P40" s="111">
        <f t="shared" si="0"/>
        <v>0</v>
      </c>
      <c r="Q40" s="111">
        <f t="shared" si="1"/>
        <v>0</v>
      </c>
      <c r="R40" s="111">
        <f t="shared" si="2"/>
        <v>0</v>
      </c>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c r="GM40" s="92"/>
      <c r="GN40" s="92"/>
      <c r="GO40" s="92"/>
      <c r="GP40" s="92"/>
      <c r="GQ40" s="92"/>
    </row>
    <row r="41" spans="1:199" s="99" customFormat="1">
      <c r="A41" s="109" t="s">
        <v>199</v>
      </c>
      <c r="B41" s="109"/>
      <c r="C41" s="109"/>
      <c r="D41" s="124"/>
      <c r="E41" s="125"/>
      <c r="F41" s="125"/>
      <c r="G41" s="126"/>
      <c r="H41" s="125"/>
      <c r="I41" s="126"/>
      <c r="J41" s="124"/>
      <c r="K41" s="126"/>
      <c r="L41" s="92"/>
      <c r="M41" s="92"/>
      <c r="N41" s="92"/>
      <c r="O41" s="92"/>
      <c r="P41" s="111">
        <f t="shared" si="0"/>
        <v>0</v>
      </c>
      <c r="Q41" s="111">
        <f t="shared" si="1"/>
        <v>0</v>
      </c>
      <c r="R41" s="111">
        <f t="shared" si="2"/>
        <v>0</v>
      </c>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c r="GI41" s="92"/>
      <c r="GJ41" s="92"/>
      <c r="GK41" s="92"/>
      <c r="GL41" s="92"/>
      <c r="GM41" s="92"/>
      <c r="GN41" s="92"/>
      <c r="GO41" s="92"/>
      <c r="GP41" s="92"/>
      <c r="GQ41" s="92"/>
    </row>
    <row r="42" spans="1:199" s="99" customFormat="1">
      <c r="A42" s="109" t="s">
        <v>200</v>
      </c>
      <c r="B42" s="109"/>
      <c r="C42" s="109"/>
      <c r="D42" s="124"/>
      <c r="E42" s="125"/>
      <c r="F42" s="125"/>
      <c r="G42" s="126"/>
      <c r="H42" s="125"/>
      <c r="I42" s="126"/>
      <c r="J42" s="124"/>
      <c r="K42" s="126"/>
      <c r="L42" s="92"/>
      <c r="M42" s="92"/>
      <c r="N42" s="92"/>
      <c r="O42" s="92"/>
      <c r="P42" s="111">
        <f t="shared" si="0"/>
        <v>0</v>
      </c>
      <c r="Q42" s="111">
        <f t="shared" si="1"/>
        <v>0</v>
      </c>
      <c r="R42" s="111">
        <f t="shared" si="2"/>
        <v>0</v>
      </c>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c r="EN42" s="92"/>
      <c r="EO42" s="92"/>
      <c r="EP42" s="92"/>
      <c r="EQ42" s="92"/>
      <c r="ER42" s="92"/>
      <c r="ES42" s="92"/>
      <c r="ET42" s="92"/>
      <c r="EU42" s="92"/>
      <c r="EV42" s="92"/>
      <c r="EW42" s="92"/>
      <c r="EX42" s="92"/>
      <c r="EY42" s="92"/>
      <c r="EZ42" s="92"/>
      <c r="FA42" s="92"/>
      <c r="FB42" s="92"/>
      <c r="FC42" s="92"/>
      <c r="FD42" s="92"/>
      <c r="FE42" s="92"/>
      <c r="FF42" s="92"/>
      <c r="FG42" s="92"/>
      <c r="FH42" s="92"/>
      <c r="FI42" s="92"/>
      <c r="FJ42" s="92"/>
      <c r="FK42" s="92"/>
      <c r="FL42" s="92"/>
      <c r="FM42" s="92"/>
      <c r="FN42" s="92"/>
      <c r="FO42" s="92"/>
      <c r="FP42" s="92"/>
      <c r="FQ42" s="92"/>
      <c r="FR42" s="92"/>
      <c r="FS42" s="92"/>
      <c r="FT42" s="92"/>
      <c r="FU42" s="92"/>
      <c r="FV42" s="92"/>
      <c r="FW42" s="92"/>
      <c r="FX42" s="92"/>
      <c r="FY42" s="92"/>
      <c r="FZ42" s="92"/>
      <c r="GA42" s="92"/>
      <c r="GB42" s="92"/>
      <c r="GC42" s="92"/>
      <c r="GD42" s="92"/>
      <c r="GE42" s="92"/>
      <c r="GF42" s="92"/>
      <c r="GG42" s="92"/>
      <c r="GH42" s="92"/>
      <c r="GI42" s="92"/>
      <c r="GJ42" s="92"/>
      <c r="GK42" s="92"/>
      <c r="GL42" s="92"/>
      <c r="GM42" s="92"/>
      <c r="GN42" s="92"/>
      <c r="GO42" s="92"/>
      <c r="GP42" s="92"/>
      <c r="GQ42" s="92"/>
    </row>
    <row r="43" spans="1:199" s="99" customFormat="1">
      <c r="A43" s="109" t="s">
        <v>201</v>
      </c>
      <c r="B43" s="109"/>
      <c r="C43" s="109"/>
      <c r="D43" s="124"/>
      <c r="E43" s="125"/>
      <c r="F43" s="125"/>
      <c r="G43" s="126"/>
      <c r="H43" s="125"/>
      <c r="I43" s="126"/>
      <c r="J43" s="124"/>
      <c r="K43" s="126"/>
      <c r="L43" s="92"/>
      <c r="M43" s="92"/>
      <c r="N43" s="92"/>
      <c r="O43" s="92"/>
      <c r="P43" s="111">
        <f t="shared" si="0"/>
        <v>0</v>
      </c>
      <c r="Q43" s="111">
        <f t="shared" si="1"/>
        <v>0</v>
      </c>
      <c r="R43" s="111">
        <f t="shared" si="2"/>
        <v>0</v>
      </c>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c r="EW43" s="92"/>
      <c r="EX43" s="92"/>
      <c r="EY43" s="92"/>
      <c r="EZ43" s="92"/>
      <c r="FA43" s="92"/>
      <c r="FB43" s="92"/>
      <c r="FC43" s="92"/>
      <c r="FD43" s="92"/>
      <c r="FE43" s="92"/>
      <c r="FF43" s="92"/>
      <c r="FG43" s="92"/>
      <c r="FH43" s="92"/>
      <c r="FI43" s="92"/>
      <c r="FJ43" s="92"/>
      <c r="FK43" s="92"/>
      <c r="FL43" s="92"/>
      <c r="FM43" s="92"/>
      <c r="FN43" s="92"/>
      <c r="FO43" s="92"/>
      <c r="FP43" s="92"/>
      <c r="FQ43" s="92"/>
      <c r="FR43" s="92"/>
      <c r="FS43" s="92"/>
      <c r="FT43" s="92"/>
      <c r="FU43" s="92"/>
      <c r="FV43" s="92"/>
      <c r="FW43" s="92"/>
      <c r="FX43" s="92"/>
      <c r="FY43" s="92"/>
      <c r="FZ43" s="92"/>
      <c r="GA43" s="92"/>
      <c r="GB43" s="92"/>
      <c r="GC43" s="92"/>
      <c r="GD43" s="92"/>
      <c r="GE43" s="92"/>
      <c r="GF43" s="92"/>
      <c r="GG43" s="92"/>
      <c r="GH43" s="92"/>
      <c r="GI43" s="92"/>
      <c r="GJ43" s="92"/>
      <c r="GK43" s="92"/>
      <c r="GL43" s="92"/>
      <c r="GM43" s="92"/>
      <c r="GN43" s="92"/>
      <c r="GO43" s="92"/>
      <c r="GP43" s="92"/>
      <c r="GQ43" s="92"/>
    </row>
    <row r="44" spans="1:199" s="99" customFormat="1">
      <c r="A44" s="109" t="s">
        <v>202</v>
      </c>
      <c r="B44" s="109"/>
      <c r="C44" s="109"/>
      <c r="D44" s="124"/>
      <c r="E44" s="125"/>
      <c r="F44" s="125"/>
      <c r="G44" s="126"/>
      <c r="H44" s="125"/>
      <c r="I44" s="126"/>
      <c r="J44" s="124"/>
      <c r="K44" s="126"/>
      <c r="L44" s="92"/>
      <c r="M44" s="92"/>
      <c r="N44" s="92"/>
      <c r="O44" s="92"/>
      <c r="P44" s="111">
        <f t="shared" si="0"/>
        <v>0</v>
      </c>
      <c r="Q44" s="111">
        <f t="shared" si="1"/>
        <v>0</v>
      </c>
      <c r="R44" s="111">
        <f t="shared" si="2"/>
        <v>0</v>
      </c>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c r="EN44" s="92"/>
      <c r="EO44" s="92"/>
      <c r="EP44" s="92"/>
      <c r="EQ44" s="92"/>
      <c r="ER44" s="92"/>
      <c r="ES44" s="92"/>
      <c r="ET44" s="92"/>
      <c r="EU44" s="92"/>
      <c r="EV44" s="92"/>
      <c r="EW44" s="92"/>
      <c r="EX44" s="92"/>
      <c r="EY44" s="92"/>
      <c r="EZ44" s="92"/>
      <c r="FA44" s="92"/>
      <c r="FB44" s="92"/>
      <c r="FC44" s="92"/>
      <c r="FD44" s="92"/>
      <c r="FE44" s="92"/>
      <c r="FF44" s="92"/>
      <c r="FG44" s="92"/>
      <c r="FH44" s="92"/>
      <c r="FI44" s="92"/>
      <c r="FJ44" s="92"/>
      <c r="FK44" s="92"/>
      <c r="FL44" s="92"/>
      <c r="FM44" s="92"/>
      <c r="FN44" s="92"/>
      <c r="FO44" s="92"/>
      <c r="FP44" s="92"/>
      <c r="FQ44" s="92"/>
      <c r="FR44" s="92"/>
      <c r="FS44" s="92"/>
      <c r="FT44" s="92"/>
      <c r="FU44" s="92"/>
      <c r="FV44" s="92"/>
      <c r="FW44" s="92"/>
      <c r="FX44" s="92"/>
      <c r="FY44" s="92"/>
      <c r="FZ44" s="92"/>
      <c r="GA44" s="92"/>
      <c r="GB44" s="92"/>
      <c r="GC44" s="92"/>
      <c r="GD44" s="92"/>
      <c r="GE44" s="92"/>
      <c r="GF44" s="92"/>
      <c r="GG44" s="92"/>
      <c r="GH44" s="92"/>
      <c r="GI44" s="92"/>
      <c r="GJ44" s="92"/>
      <c r="GK44" s="92"/>
      <c r="GL44" s="92"/>
      <c r="GM44" s="92"/>
      <c r="GN44" s="92"/>
      <c r="GO44" s="92"/>
      <c r="GP44" s="92"/>
      <c r="GQ44" s="92"/>
    </row>
    <row r="45" spans="1:199" s="99" customFormat="1">
      <c r="A45" s="109" t="s">
        <v>203</v>
      </c>
      <c r="B45" s="109"/>
      <c r="C45" s="109"/>
      <c r="D45" s="124"/>
      <c r="E45" s="125"/>
      <c r="F45" s="125"/>
      <c r="G45" s="126"/>
      <c r="H45" s="125"/>
      <c r="I45" s="126"/>
      <c r="J45" s="124"/>
      <c r="K45" s="126"/>
      <c r="L45" s="92"/>
      <c r="M45" s="92"/>
      <c r="N45" s="92"/>
      <c r="O45" s="92"/>
      <c r="P45" s="111">
        <f t="shared" si="0"/>
        <v>0</v>
      </c>
      <c r="Q45" s="111">
        <f t="shared" si="1"/>
        <v>0</v>
      </c>
      <c r="R45" s="111">
        <f t="shared" si="2"/>
        <v>0</v>
      </c>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c r="DT45" s="92"/>
      <c r="DU45" s="92"/>
      <c r="DV45" s="92"/>
      <c r="DW45" s="92"/>
      <c r="DX45" s="92"/>
      <c r="DY45" s="92"/>
      <c r="DZ45" s="92"/>
      <c r="EA45" s="92"/>
      <c r="EB45" s="92"/>
      <c r="EC45" s="92"/>
      <c r="ED45" s="92"/>
      <c r="EE45" s="92"/>
      <c r="EF45" s="92"/>
      <c r="EG45" s="92"/>
      <c r="EH45" s="92"/>
      <c r="EI45" s="92"/>
      <c r="EJ45" s="92"/>
      <c r="EK45" s="92"/>
      <c r="EL45" s="92"/>
      <c r="EM45" s="92"/>
      <c r="EN45" s="92"/>
      <c r="EO45" s="92"/>
      <c r="EP45" s="92"/>
      <c r="EQ45" s="92"/>
      <c r="ER45" s="92"/>
      <c r="ES45" s="92"/>
      <c r="ET45" s="92"/>
      <c r="EU45" s="92"/>
      <c r="EV45" s="92"/>
      <c r="EW45" s="92"/>
      <c r="EX45" s="92"/>
      <c r="EY45" s="92"/>
      <c r="EZ45" s="92"/>
      <c r="FA45" s="92"/>
      <c r="FB45" s="92"/>
      <c r="FC45" s="92"/>
      <c r="FD45" s="92"/>
      <c r="FE45" s="92"/>
      <c r="FF45" s="92"/>
      <c r="FG45" s="92"/>
      <c r="FH45" s="92"/>
      <c r="FI45" s="92"/>
      <c r="FJ45" s="92"/>
      <c r="FK45" s="92"/>
      <c r="FL45" s="92"/>
      <c r="FM45" s="92"/>
      <c r="FN45" s="92"/>
      <c r="FO45" s="92"/>
      <c r="FP45" s="92"/>
      <c r="FQ45" s="92"/>
      <c r="FR45" s="92"/>
      <c r="FS45" s="92"/>
      <c r="FT45" s="92"/>
      <c r="FU45" s="92"/>
      <c r="FV45" s="92"/>
      <c r="FW45" s="92"/>
      <c r="FX45" s="92"/>
      <c r="FY45" s="92"/>
      <c r="FZ45" s="92"/>
      <c r="GA45" s="92"/>
      <c r="GB45" s="92"/>
      <c r="GC45" s="92"/>
      <c r="GD45" s="92"/>
      <c r="GE45" s="92"/>
      <c r="GF45" s="92"/>
      <c r="GG45" s="92"/>
      <c r="GH45" s="92"/>
      <c r="GI45" s="92"/>
      <c r="GJ45" s="92"/>
      <c r="GK45" s="92"/>
      <c r="GL45" s="92"/>
      <c r="GM45" s="92"/>
      <c r="GN45" s="92"/>
      <c r="GO45" s="92"/>
      <c r="GP45" s="92"/>
      <c r="GQ45" s="92"/>
    </row>
    <row r="46" spans="1:199" s="99" customFormat="1">
      <c r="A46" s="109" t="s">
        <v>204</v>
      </c>
      <c r="B46" s="109"/>
      <c r="C46" s="109"/>
      <c r="D46" s="124"/>
      <c r="E46" s="125"/>
      <c r="F46" s="125"/>
      <c r="G46" s="126"/>
      <c r="H46" s="125"/>
      <c r="I46" s="126"/>
      <c r="J46" s="124"/>
      <c r="K46" s="126"/>
      <c r="L46" s="92"/>
      <c r="M46" s="92"/>
      <c r="N46" s="92"/>
      <c r="O46" s="92"/>
      <c r="P46" s="111">
        <f t="shared" si="0"/>
        <v>0</v>
      </c>
      <c r="Q46" s="111">
        <f t="shared" si="1"/>
        <v>0</v>
      </c>
      <c r="R46" s="111">
        <f t="shared" si="2"/>
        <v>0</v>
      </c>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c r="GI46" s="92"/>
      <c r="GJ46" s="92"/>
      <c r="GK46" s="92"/>
      <c r="GL46" s="92"/>
      <c r="GM46" s="92"/>
      <c r="GN46" s="92"/>
      <c r="GO46" s="92"/>
      <c r="GP46" s="92"/>
      <c r="GQ46" s="92"/>
    </row>
    <row r="47" spans="1:199" s="99" customFormat="1">
      <c r="A47" s="109" t="s">
        <v>205</v>
      </c>
      <c r="B47" s="109"/>
      <c r="C47" s="109"/>
      <c r="D47" s="124"/>
      <c r="E47" s="125"/>
      <c r="F47" s="125"/>
      <c r="G47" s="126"/>
      <c r="H47" s="125"/>
      <c r="I47" s="126"/>
      <c r="J47" s="124"/>
      <c r="K47" s="126"/>
      <c r="L47" s="92"/>
      <c r="M47" s="92"/>
      <c r="N47" s="92"/>
      <c r="O47" s="92"/>
      <c r="P47" s="111">
        <f t="shared" si="0"/>
        <v>0</v>
      </c>
      <c r="Q47" s="111">
        <f t="shared" si="1"/>
        <v>0</v>
      </c>
      <c r="R47" s="111">
        <f t="shared" si="2"/>
        <v>0</v>
      </c>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c r="DT47" s="92"/>
      <c r="DU47" s="92"/>
      <c r="DV47" s="92"/>
      <c r="DW47" s="92"/>
      <c r="DX47" s="92"/>
      <c r="DY47" s="92"/>
      <c r="DZ47" s="92"/>
      <c r="EA47" s="92"/>
      <c r="EB47" s="92"/>
      <c r="EC47" s="92"/>
      <c r="ED47" s="92"/>
      <c r="EE47" s="92"/>
      <c r="EF47" s="92"/>
      <c r="EG47" s="92"/>
      <c r="EH47" s="92"/>
      <c r="EI47" s="92"/>
      <c r="EJ47" s="92"/>
      <c r="EK47" s="92"/>
      <c r="EL47" s="92"/>
      <c r="EM47" s="92"/>
      <c r="EN47" s="92"/>
      <c r="EO47" s="92"/>
      <c r="EP47" s="92"/>
      <c r="EQ47" s="92"/>
      <c r="ER47" s="92"/>
      <c r="ES47" s="92"/>
      <c r="ET47" s="92"/>
      <c r="EU47" s="92"/>
      <c r="EV47" s="92"/>
      <c r="EW47" s="92"/>
      <c r="EX47" s="92"/>
      <c r="EY47" s="92"/>
      <c r="EZ47" s="92"/>
      <c r="FA47" s="92"/>
      <c r="FB47" s="92"/>
      <c r="FC47" s="92"/>
      <c r="FD47" s="92"/>
      <c r="FE47" s="92"/>
      <c r="FF47" s="92"/>
      <c r="FG47" s="92"/>
      <c r="FH47" s="92"/>
      <c r="FI47" s="92"/>
      <c r="FJ47" s="92"/>
      <c r="FK47" s="92"/>
      <c r="FL47" s="92"/>
      <c r="FM47" s="92"/>
      <c r="FN47" s="92"/>
      <c r="FO47" s="92"/>
      <c r="FP47" s="92"/>
      <c r="FQ47" s="92"/>
      <c r="FR47" s="92"/>
      <c r="FS47" s="92"/>
      <c r="FT47" s="92"/>
      <c r="FU47" s="92"/>
      <c r="FV47" s="92"/>
      <c r="FW47" s="92"/>
      <c r="FX47" s="92"/>
      <c r="FY47" s="92"/>
      <c r="FZ47" s="92"/>
      <c r="GA47" s="92"/>
      <c r="GB47" s="92"/>
      <c r="GC47" s="92"/>
      <c r="GD47" s="92"/>
      <c r="GE47" s="92"/>
      <c r="GF47" s="92"/>
      <c r="GG47" s="92"/>
      <c r="GH47" s="92"/>
      <c r="GI47" s="92"/>
      <c r="GJ47" s="92"/>
      <c r="GK47" s="92"/>
      <c r="GL47" s="92"/>
      <c r="GM47" s="92"/>
      <c r="GN47" s="92"/>
      <c r="GO47" s="92"/>
      <c r="GP47" s="92"/>
      <c r="GQ47" s="92"/>
    </row>
    <row r="48" spans="1:199" s="99" customFormat="1">
      <c r="A48" s="109" t="s">
        <v>206</v>
      </c>
      <c r="B48" s="109"/>
      <c r="C48" s="109"/>
      <c r="D48" s="124"/>
      <c r="E48" s="125"/>
      <c r="F48" s="125"/>
      <c r="G48" s="126"/>
      <c r="H48" s="125"/>
      <c r="I48" s="126"/>
      <c r="J48" s="124"/>
      <c r="K48" s="126"/>
      <c r="L48" s="92"/>
      <c r="M48" s="92"/>
      <c r="N48" s="92"/>
      <c r="O48" s="92"/>
      <c r="P48" s="111">
        <f t="shared" si="0"/>
        <v>0</v>
      </c>
      <c r="Q48" s="111">
        <f t="shared" si="1"/>
        <v>0</v>
      </c>
      <c r="R48" s="111">
        <f t="shared" si="2"/>
        <v>0</v>
      </c>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c r="DT48" s="92"/>
      <c r="DU48" s="92"/>
      <c r="DV48" s="92"/>
      <c r="DW48" s="92"/>
      <c r="DX48" s="92"/>
      <c r="DY48" s="92"/>
      <c r="DZ48" s="92"/>
      <c r="EA48" s="92"/>
      <c r="EB48" s="92"/>
      <c r="EC48" s="92"/>
      <c r="ED48" s="92"/>
      <c r="EE48" s="92"/>
      <c r="EF48" s="92"/>
      <c r="EG48" s="92"/>
      <c r="EH48" s="92"/>
      <c r="EI48" s="92"/>
      <c r="EJ48" s="92"/>
      <c r="EK48" s="92"/>
      <c r="EL48" s="92"/>
      <c r="EM48" s="92"/>
      <c r="EN48" s="92"/>
      <c r="EO48" s="92"/>
      <c r="EP48" s="92"/>
      <c r="EQ48" s="92"/>
      <c r="ER48" s="92"/>
      <c r="ES48" s="92"/>
      <c r="ET48" s="92"/>
      <c r="EU48" s="92"/>
      <c r="EV48" s="92"/>
      <c r="EW48" s="92"/>
      <c r="EX48" s="92"/>
      <c r="EY48" s="92"/>
      <c r="EZ48" s="92"/>
      <c r="FA48" s="92"/>
      <c r="FB48" s="92"/>
      <c r="FC48" s="92"/>
      <c r="FD48" s="92"/>
      <c r="FE48" s="92"/>
      <c r="FF48" s="92"/>
      <c r="FG48" s="92"/>
      <c r="FH48" s="92"/>
      <c r="FI48" s="92"/>
      <c r="FJ48" s="92"/>
      <c r="FK48" s="92"/>
      <c r="FL48" s="92"/>
      <c r="FM48" s="92"/>
      <c r="FN48" s="92"/>
      <c r="FO48" s="92"/>
      <c r="FP48" s="92"/>
      <c r="FQ48" s="92"/>
      <c r="FR48" s="92"/>
      <c r="FS48" s="92"/>
      <c r="FT48" s="92"/>
      <c r="FU48" s="92"/>
      <c r="FV48" s="92"/>
      <c r="FW48" s="92"/>
      <c r="FX48" s="92"/>
      <c r="FY48" s="92"/>
      <c r="FZ48" s="92"/>
      <c r="GA48" s="92"/>
      <c r="GB48" s="92"/>
      <c r="GC48" s="92"/>
      <c r="GD48" s="92"/>
      <c r="GE48" s="92"/>
      <c r="GF48" s="92"/>
      <c r="GG48" s="92"/>
      <c r="GH48" s="92"/>
      <c r="GI48" s="92"/>
      <c r="GJ48" s="92"/>
      <c r="GK48" s="92"/>
      <c r="GL48" s="92"/>
      <c r="GM48" s="92"/>
      <c r="GN48" s="92"/>
      <c r="GO48" s="92"/>
      <c r="GP48" s="92"/>
      <c r="GQ48" s="92"/>
    </row>
    <row r="49" spans="1:199" s="99" customFormat="1">
      <c r="A49" s="109" t="s">
        <v>207</v>
      </c>
      <c r="B49" s="109"/>
      <c r="C49" s="109"/>
      <c r="D49" s="124"/>
      <c r="E49" s="125"/>
      <c r="F49" s="125"/>
      <c r="G49" s="126"/>
      <c r="H49" s="125"/>
      <c r="I49" s="126"/>
      <c r="J49" s="124"/>
      <c r="K49" s="126"/>
      <c r="L49" s="92"/>
      <c r="M49" s="92"/>
      <c r="N49" s="92"/>
      <c r="O49" s="92"/>
      <c r="P49" s="111">
        <f t="shared" si="0"/>
        <v>0</v>
      </c>
      <c r="Q49" s="111">
        <f t="shared" si="1"/>
        <v>0</v>
      </c>
      <c r="R49" s="111">
        <f t="shared" si="2"/>
        <v>0</v>
      </c>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2"/>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92"/>
      <c r="GG49" s="92"/>
      <c r="GH49" s="92"/>
      <c r="GI49" s="92"/>
      <c r="GJ49" s="92"/>
      <c r="GK49" s="92"/>
      <c r="GL49" s="92"/>
      <c r="GM49" s="92"/>
      <c r="GN49" s="92"/>
      <c r="GO49" s="92"/>
      <c r="GP49" s="92"/>
      <c r="GQ49" s="92"/>
    </row>
    <row r="50" spans="1:199" s="99" customFormat="1">
      <c r="A50" s="109" t="s">
        <v>208</v>
      </c>
      <c r="B50" s="109"/>
      <c r="C50" s="109"/>
      <c r="D50" s="124"/>
      <c r="E50" s="125"/>
      <c r="F50" s="125"/>
      <c r="G50" s="126"/>
      <c r="H50" s="125"/>
      <c r="I50" s="126"/>
      <c r="J50" s="124"/>
      <c r="K50" s="126"/>
      <c r="L50" s="92"/>
      <c r="M50" s="92"/>
      <c r="N50" s="92"/>
      <c r="O50" s="92"/>
      <c r="P50" s="111">
        <f t="shared" si="0"/>
        <v>0</v>
      </c>
      <c r="Q50" s="111">
        <f t="shared" si="1"/>
        <v>0</v>
      </c>
      <c r="R50" s="111">
        <f t="shared" si="2"/>
        <v>0</v>
      </c>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c r="DE50" s="92"/>
      <c r="DF50" s="92"/>
      <c r="DG50" s="92"/>
      <c r="DH50" s="92"/>
      <c r="DI50" s="92"/>
      <c r="DJ50" s="92"/>
      <c r="DK50" s="92"/>
      <c r="DL50" s="92"/>
      <c r="DM50" s="92"/>
      <c r="DN50" s="92"/>
      <c r="DO50" s="92"/>
      <c r="DP50" s="92"/>
      <c r="DQ50" s="92"/>
      <c r="DR50" s="92"/>
      <c r="DS50" s="92"/>
      <c r="DT50" s="92"/>
      <c r="DU50" s="92"/>
      <c r="DV50" s="92"/>
      <c r="DW50" s="92"/>
      <c r="DX50" s="92"/>
      <c r="DY50" s="92"/>
      <c r="DZ50" s="92"/>
      <c r="EA50" s="92"/>
      <c r="EB50" s="92"/>
      <c r="EC50" s="92"/>
      <c r="ED50" s="92"/>
      <c r="EE50" s="92"/>
      <c r="EF50" s="92"/>
      <c r="EG50" s="92"/>
      <c r="EH50" s="92"/>
      <c r="EI50" s="92"/>
      <c r="EJ50" s="92"/>
      <c r="EK50" s="92"/>
      <c r="EL50" s="92"/>
      <c r="EM50" s="92"/>
      <c r="EN50" s="92"/>
      <c r="EO50" s="92"/>
      <c r="EP50" s="92"/>
      <c r="EQ50" s="92"/>
      <c r="ER50" s="92"/>
      <c r="ES50" s="92"/>
      <c r="ET50" s="92"/>
      <c r="EU50" s="92"/>
      <c r="EV50" s="92"/>
      <c r="EW50" s="92"/>
      <c r="EX50" s="92"/>
      <c r="EY50" s="92"/>
      <c r="EZ50" s="92"/>
      <c r="FA50" s="92"/>
      <c r="FB50" s="92"/>
      <c r="FC50" s="92"/>
      <c r="FD50" s="92"/>
      <c r="FE50" s="92"/>
      <c r="FF50" s="92"/>
      <c r="FG50" s="92"/>
      <c r="FH50" s="92"/>
      <c r="FI50" s="92"/>
      <c r="FJ50" s="92"/>
      <c r="FK50" s="92"/>
      <c r="FL50" s="92"/>
      <c r="FM50" s="92"/>
      <c r="FN50" s="92"/>
      <c r="FO50" s="92"/>
      <c r="FP50" s="92"/>
      <c r="FQ50" s="92"/>
      <c r="FR50" s="92"/>
      <c r="FS50" s="92"/>
      <c r="FT50" s="92"/>
      <c r="FU50" s="92"/>
      <c r="FV50" s="92"/>
      <c r="FW50" s="92"/>
      <c r="FX50" s="92"/>
      <c r="FY50" s="92"/>
      <c r="FZ50" s="92"/>
      <c r="GA50" s="92"/>
      <c r="GB50" s="92"/>
      <c r="GC50" s="92"/>
      <c r="GD50" s="92"/>
      <c r="GE50" s="92"/>
      <c r="GF50" s="92"/>
      <c r="GG50" s="92"/>
      <c r="GH50" s="92"/>
      <c r="GI50" s="92"/>
      <c r="GJ50" s="92"/>
      <c r="GK50" s="92"/>
      <c r="GL50" s="92"/>
      <c r="GM50" s="92"/>
      <c r="GN50" s="92"/>
      <c r="GO50" s="92"/>
      <c r="GP50" s="92"/>
      <c r="GQ50" s="92"/>
    </row>
    <row r="51" spans="1:199" s="99" customFormat="1">
      <c r="A51" s="109" t="s">
        <v>209</v>
      </c>
      <c r="B51" s="109"/>
      <c r="C51" s="109"/>
      <c r="D51" s="124"/>
      <c r="E51" s="125"/>
      <c r="F51" s="125"/>
      <c r="G51" s="126"/>
      <c r="H51" s="125"/>
      <c r="I51" s="126"/>
      <c r="J51" s="124"/>
      <c r="K51" s="126"/>
      <c r="L51" s="92"/>
      <c r="M51" s="92"/>
      <c r="N51" s="92"/>
      <c r="O51" s="92"/>
      <c r="P51" s="111">
        <f t="shared" si="0"/>
        <v>0</v>
      </c>
      <c r="Q51" s="111">
        <f t="shared" si="1"/>
        <v>0</v>
      </c>
      <c r="R51" s="111">
        <f t="shared" si="2"/>
        <v>0</v>
      </c>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c r="DE51" s="92"/>
      <c r="DF51" s="92"/>
      <c r="DG51" s="92"/>
      <c r="DH51" s="92"/>
      <c r="DI51" s="92"/>
      <c r="DJ51" s="92"/>
      <c r="DK51" s="92"/>
      <c r="DL51" s="92"/>
      <c r="DM51" s="92"/>
      <c r="DN51" s="92"/>
      <c r="DO51" s="92"/>
      <c r="DP51" s="92"/>
      <c r="DQ51" s="92"/>
      <c r="DR51" s="92"/>
      <c r="DS51" s="92"/>
      <c r="DT51" s="92"/>
      <c r="DU51" s="92"/>
      <c r="DV51" s="92"/>
      <c r="DW51" s="92"/>
      <c r="DX51" s="92"/>
      <c r="DY51" s="92"/>
      <c r="DZ51" s="92"/>
      <c r="EA51" s="92"/>
      <c r="EB51" s="92"/>
      <c r="EC51" s="92"/>
      <c r="ED51" s="92"/>
      <c r="EE51" s="92"/>
      <c r="EF51" s="92"/>
      <c r="EG51" s="92"/>
      <c r="EH51" s="92"/>
      <c r="EI51" s="92"/>
      <c r="EJ51" s="92"/>
      <c r="EK51" s="92"/>
      <c r="EL51" s="92"/>
      <c r="EM51" s="92"/>
      <c r="EN51" s="92"/>
      <c r="EO51" s="92"/>
      <c r="EP51" s="92"/>
      <c r="EQ51" s="92"/>
      <c r="ER51" s="92"/>
      <c r="ES51" s="92"/>
      <c r="ET51" s="92"/>
      <c r="EU51" s="92"/>
      <c r="EV51" s="92"/>
      <c r="EW51" s="92"/>
      <c r="EX51" s="92"/>
      <c r="EY51" s="92"/>
      <c r="EZ51" s="92"/>
      <c r="FA51" s="92"/>
      <c r="FB51" s="92"/>
      <c r="FC51" s="92"/>
      <c r="FD51" s="92"/>
      <c r="FE51" s="92"/>
      <c r="FF51" s="92"/>
      <c r="FG51" s="92"/>
      <c r="FH51" s="92"/>
      <c r="FI51" s="92"/>
      <c r="FJ51" s="92"/>
      <c r="FK51" s="92"/>
      <c r="FL51" s="92"/>
      <c r="FM51" s="92"/>
      <c r="FN51" s="92"/>
      <c r="FO51" s="92"/>
      <c r="FP51" s="92"/>
      <c r="FQ51" s="92"/>
      <c r="FR51" s="92"/>
      <c r="FS51" s="92"/>
      <c r="FT51" s="92"/>
      <c r="FU51" s="92"/>
      <c r="FV51" s="92"/>
      <c r="FW51" s="92"/>
      <c r="FX51" s="92"/>
      <c r="FY51" s="92"/>
      <c r="FZ51" s="92"/>
      <c r="GA51" s="92"/>
      <c r="GB51" s="92"/>
      <c r="GC51" s="92"/>
      <c r="GD51" s="92"/>
      <c r="GE51" s="92"/>
      <c r="GF51" s="92"/>
      <c r="GG51" s="92"/>
      <c r="GH51" s="92"/>
      <c r="GI51" s="92"/>
      <c r="GJ51" s="92"/>
      <c r="GK51" s="92"/>
      <c r="GL51" s="92"/>
      <c r="GM51" s="92"/>
      <c r="GN51" s="92"/>
      <c r="GO51" s="92"/>
      <c r="GP51" s="92"/>
      <c r="GQ51" s="92"/>
    </row>
    <row r="52" spans="1:199" s="99" customFormat="1">
      <c r="A52" s="109" t="s">
        <v>210</v>
      </c>
      <c r="B52" s="109"/>
      <c r="C52" s="109"/>
      <c r="D52" s="124"/>
      <c r="E52" s="125"/>
      <c r="F52" s="125"/>
      <c r="G52" s="126"/>
      <c r="H52" s="125"/>
      <c r="I52" s="126"/>
      <c r="J52" s="124"/>
      <c r="K52" s="126"/>
      <c r="L52" s="92"/>
      <c r="M52" s="92"/>
      <c r="N52" s="92"/>
      <c r="O52" s="92"/>
      <c r="P52" s="111">
        <f t="shared" si="0"/>
        <v>0</v>
      </c>
      <c r="Q52" s="111">
        <f t="shared" si="1"/>
        <v>0</v>
      </c>
      <c r="R52" s="111">
        <f t="shared" si="2"/>
        <v>0</v>
      </c>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c r="DE52" s="92"/>
      <c r="DF52" s="92"/>
      <c r="DG52" s="92"/>
      <c r="DH52" s="92"/>
      <c r="DI52" s="92"/>
      <c r="DJ52" s="92"/>
      <c r="DK52" s="92"/>
      <c r="DL52" s="92"/>
      <c r="DM52" s="92"/>
      <c r="DN52" s="92"/>
      <c r="DO52" s="92"/>
      <c r="DP52" s="92"/>
      <c r="DQ52" s="92"/>
      <c r="DR52" s="92"/>
      <c r="DS52" s="92"/>
      <c r="DT52" s="92"/>
      <c r="DU52" s="92"/>
      <c r="DV52" s="92"/>
      <c r="DW52" s="92"/>
      <c r="DX52" s="92"/>
      <c r="DY52" s="92"/>
      <c r="DZ52" s="92"/>
      <c r="EA52" s="92"/>
      <c r="EB52" s="92"/>
      <c r="EC52" s="92"/>
      <c r="ED52" s="92"/>
      <c r="EE52" s="92"/>
      <c r="EF52" s="92"/>
      <c r="EG52" s="92"/>
      <c r="EH52" s="92"/>
      <c r="EI52" s="92"/>
      <c r="EJ52" s="92"/>
      <c r="EK52" s="92"/>
      <c r="EL52" s="92"/>
      <c r="EM52" s="92"/>
      <c r="EN52" s="92"/>
      <c r="EO52" s="92"/>
      <c r="EP52" s="92"/>
      <c r="EQ52" s="92"/>
      <c r="ER52" s="92"/>
      <c r="ES52" s="92"/>
      <c r="ET52" s="92"/>
      <c r="EU52" s="92"/>
      <c r="EV52" s="92"/>
      <c r="EW52" s="92"/>
      <c r="EX52" s="92"/>
      <c r="EY52" s="92"/>
      <c r="EZ52" s="92"/>
      <c r="FA52" s="92"/>
      <c r="FB52" s="92"/>
      <c r="FC52" s="92"/>
      <c r="FD52" s="92"/>
      <c r="FE52" s="92"/>
      <c r="FF52" s="92"/>
      <c r="FG52" s="92"/>
      <c r="FH52" s="92"/>
      <c r="FI52" s="92"/>
      <c r="FJ52" s="92"/>
      <c r="FK52" s="92"/>
      <c r="FL52" s="92"/>
      <c r="FM52" s="92"/>
      <c r="FN52" s="92"/>
      <c r="FO52" s="92"/>
      <c r="FP52" s="92"/>
      <c r="FQ52" s="92"/>
      <c r="FR52" s="92"/>
      <c r="FS52" s="92"/>
      <c r="FT52" s="92"/>
      <c r="FU52" s="92"/>
      <c r="FV52" s="92"/>
      <c r="FW52" s="92"/>
      <c r="FX52" s="92"/>
      <c r="FY52" s="92"/>
      <c r="FZ52" s="92"/>
      <c r="GA52" s="92"/>
      <c r="GB52" s="92"/>
      <c r="GC52" s="92"/>
      <c r="GD52" s="92"/>
      <c r="GE52" s="92"/>
      <c r="GF52" s="92"/>
      <c r="GG52" s="92"/>
      <c r="GH52" s="92"/>
      <c r="GI52" s="92"/>
      <c r="GJ52" s="92"/>
      <c r="GK52" s="92"/>
      <c r="GL52" s="92"/>
      <c r="GM52" s="92"/>
      <c r="GN52" s="92"/>
      <c r="GO52" s="92"/>
      <c r="GP52" s="92"/>
      <c r="GQ52" s="92"/>
    </row>
    <row r="53" spans="1:199" s="99" customFormat="1">
      <c r="A53" s="109" t="s">
        <v>211</v>
      </c>
      <c r="B53" s="109"/>
      <c r="C53" s="109"/>
      <c r="D53" s="124"/>
      <c r="E53" s="125"/>
      <c r="F53" s="125"/>
      <c r="G53" s="126"/>
      <c r="H53" s="125"/>
      <c r="I53" s="126"/>
      <c r="J53" s="124"/>
      <c r="K53" s="126"/>
      <c r="L53" s="92"/>
      <c r="M53" s="92"/>
      <c r="N53" s="92"/>
      <c r="O53" s="92"/>
      <c r="P53" s="111">
        <f t="shared" si="0"/>
        <v>0</v>
      </c>
      <c r="Q53" s="111">
        <f t="shared" si="1"/>
        <v>0</v>
      </c>
      <c r="R53" s="111">
        <f t="shared" si="2"/>
        <v>0</v>
      </c>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c r="GM53" s="92"/>
      <c r="GN53" s="92"/>
      <c r="GO53" s="92"/>
      <c r="GP53" s="92"/>
      <c r="GQ53" s="92"/>
    </row>
    <row r="54" spans="1:199" s="99" customFormat="1">
      <c r="A54" s="109" t="s">
        <v>212</v>
      </c>
      <c r="B54" s="109"/>
      <c r="C54" s="109"/>
      <c r="D54" s="124"/>
      <c r="E54" s="125"/>
      <c r="F54" s="125"/>
      <c r="G54" s="126"/>
      <c r="H54" s="125"/>
      <c r="I54" s="126"/>
      <c r="J54" s="124"/>
      <c r="K54" s="126"/>
      <c r="L54" s="92"/>
      <c r="M54" s="92"/>
      <c r="N54" s="92"/>
      <c r="O54" s="92"/>
      <c r="P54" s="111">
        <f t="shared" si="0"/>
        <v>0</v>
      </c>
      <c r="Q54" s="111">
        <f t="shared" si="1"/>
        <v>0</v>
      </c>
      <c r="R54" s="111">
        <f t="shared" si="2"/>
        <v>0</v>
      </c>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c r="DE54" s="92"/>
      <c r="DF54" s="92"/>
      <c r="DG54" s="92"/>
      <c r="DH54" s="92"/>
      <c r="DI54" s="92"/>
      <c r="DJ54" s="92"/>
      <c r="DK54" s="92"/>
      <c r="DL54" s="92"/>
      <c r="DM54" s="92"/>
      <c r="DN54" s="92"/>
      <c r="DO54" s="92"/>
      <c r="DP54" s="92"/>
      <c r="DQ54" s="92"/>
      <c r="DR54" s="92"/>
      <c r="DS54" s="92"/>
      <c r="DT54" s="92"/>
      <c r="DU54" s="92"/>
      <c r="DV54" s="92"/>
      <c r="DW54" s="92"/>
      <c r="DX54" s="92"/>
      <c r="DY54" s="92"/>
      <c r="DZ54" s="92"/>
      <c r="EA54" s="92"/>
      <c r="EB54" s="92"/>
      <c r="EC54" s="92"/>
      <c r="ED54" s="92"/>
      <c r="EE54" s="92"/>
      <c r="EF54" s="92"/>
      <c r="EG54" s="92"/>
      <c r="EH54" s="92"/>
      <c r="EI54" s="92"/>
      <c r="EJ54" s="92"/>
      <c r="EK54" s="92"/>
      <c r="EL54" s="92"/>
      <c r="EM54" s="92"/>
      <c r="EN54" s="92"/>
      <c r="EO54" s="92"/>
      <c r="EP54" s="92"/>
      <c r="EQ54" s="92"/>
      <c r="ER54" s="92"/>
      <c r="ES54" s="92"/>
      <c r="ET54" s="92"/>
      <c r="EU54" s="92"/>
      <c r="EV54" s="92"/>
      <c r="EW54" s="92"/>
      <c r="EX54" s="92"/>
      <c r="EY54" s="92"/>
      <c r="EZ54" s="92"/>
      <c r="FA54" s="92"/>
      <c r="FB54" s="92"/>
      <c r="FC54" s="92"/>
      <c r="FD54" s="92"/>
      <c r="FE54" s="92"/>
      <c r="FF54" s="92"/>
      <c r="FG54" s="92"/>
      <c r="FH54" s="92"/>
      <c r="FI54" s="92"/>
      <c r="FJ54" s="92"/>
      <c r="FK54" s="92"/>
      <c r="FL54" s="92"/>
      <c r="FM54" s="92"/>
      <c r="FN54" s="92"/>
      <c r="FO54" s="92"/>
      <c r="FP54" s="92"/>
      <c r="FQ54" s="92"/>
      <c r="FR54" s="92"/>
      <c r="FS54" s="92"/>
      <c r="FT54" s="92"/>
      <c r="FU54" s="92"/>
      <c r="FV54" s="92"/>
      <c r="FW54" s="92"/>
      <c r="FX54" s="92"/>
      <c r="FY54" s="92"/>
      <c r="FZ54" s="92"/>
      <c r="GA54" s="92"/>
      <c r="GB54" s="92"/>
      <c r="GC54" s="92"/>
      <c r="GD54" s="92"/>
      <c r="GE54" s="92"/>
      <c r="GF54" s="92"/>
      <c r="GG54" s="92"/>
      <c r="GH54" s="92"/>
      <c r="GI54" s="92"/>
      <c r="GJ54" s="92"/>
      <c r="GK54" s="92"/>
      <c r="GL54" s="92"/>
      <c r="GM54" s="92"/>
      <c r="GN54" s="92"/>
      <c r="GO54" s="92"/>
      <c r="GP54" s="92"/>
      <c r="GQ54" s="92"/>
    </row>
    <row r="55" spans="1:199" s="99" customFormat="1">
      <c r="A55" s="109" t="s">
        <v>213</v>
      </c>
      <c r="B55" s="109"/>
      <c r="C55" s="109"/>
      <c r="D55" s="124"/>
      <c r="E55" s="125"/>
      <c r="F55" s="125"/>
      <c r="G55" s="126"/>
      <c r="H55" s="125"/>
      <c r="I55" s="126"/>
      <c r="J55" s="124"/>
      <c r="K55" s="126"/>
      <c r="L55" s="92"/>
      <c r="M55" s="92"/>
      <c r="N55" s="92"/>
      <c r="O55" s="92"/>
      <c r="P55" s="111">
        <f t="shared" si="0"/>
        <v>0</v>
      </c>
      <c r="Q55" s="111">
        <f t="shared" si="1"/>
        <v>0</v>
      </c>
      <c r="R55" s="111">
        <f t="shared" si="2"/>
        <v>0</v>
      </c>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c r="DE55" s="92"/>
      <c r="DF55" s="92"/>
      <c r="DG55" s="92"/>
      <c r="DH55" s="92"/>
      <c r="DI55" s="92"/>
      <c r="DJ55" s="92"/>
      <c r="DK55" s="92"/>
      <c r="DL55" s="92"/>
      <c r="DM55" s="92"/>
      <c r="DN55" s="92"/>
      <c r="DO55" s="92"/>
      <c r="DP55" s="92"/>
      <c r="DQ55" s="92"/>
      <c r="DR55" s="92"/>
      <c r="DS55" s="92"/>
      <c r="DT55" s="92"/>
      <c r="DU55" s="92"/>
      <c r="DV55" s="92"/>
      <c r="DW55" s="92"/>
      <c r="DX55" s="92"/>
      <c r="DY55" s="92"/>
      <c r="DZ55" s="92"/>
      <c r="EA55" s="92"/>
      <c r="EB55" s="92"/>
      <c r="EC55" s="92"/>
      <c r="ED55" s="92"/>
      <c r="EE55" s="92"/>
      <c r="EF55" s="92"/>
      <c r="EG55" s="92"/>
      <c r="EH55" s="92"/>
      <c r="EI55" s="92"/>
      <c r="EJ55" s="92"/>
      <c r="EK55" s="92"/>
      <c r="EL55" s="92"/>
      <c r="EM55" s="92"/>
      <c r="EN55" s="92"/>
      <c r="EO55" s="92"/>
      <c r="EP55" s="92"/>
      <c r="EQ55" s="92"/>
      <c r="ER55" s="92"/>
      <c r="ES55" s="92"/>
      <c r="ET55" s="92"/>
      <c r="EU55" s="92"/>
      <c r="EV55" s="92"/>
      <c r="EW55" s="92"/>
      <c r="EX55" s="92"/>
      <c r="EY55" s="92"/>
      <c r="EZ55" s="92"/>
      <c r="FA55" s="92"/>
      <c r="FB55" s="92"/>
      <c r="FC55" s="92"/>
      <c r="FD55" s="92"/>
      <c r="FE55" s="92"/>
      <c r="FF55" s="92"/>
      <c r="FG55" s="92"/>
      <c r="FH55" s="92"/>
      <c r="FI55" s="92"/>
      <c r="FJ55" s="92"/>
      <c r="FK55" s="92"/>
      <c r="FL55" s="92"/>
      <c r="FM55" s="92"/>
      <c r="FN55" s="92"/>
      <c r="FO55" s="92"/>
      <c r="FP55" s="92"/>
      <c r="FQ55" s="92"/>
      <c r="FR55" s="92"/>
      <c r="FS55" s="92"/>
      <c r="FT55" s="92"/>
      <c r="FU55" s="92"/>
      <c r="FV55" s="92"/>
      <c r="FW55" s="92"/>
      <c r="FX55" s="92"/>
      <c r="FY55" s="92"/>
      <c r="FZ55" s="92"/>
      <c r="GA55" s="92"/>
      <c r="GB55" s="92"/>
      <c r="GC55" s="92"/>
      <c r="GD55" s="92"/>
      <c r="GE55" s="92"/>
      <c r="GF55" s="92"/>
      <c r="GG55" s="92"/>
      <c r="GH55" s="92"/>
      <c r="GI55" s="92"/>
      <c r="GJ55" s="92"/>
      <c r="GK55" s="92"/>
      <c r="GL55" s="92"/>
      <c r="GM55" s="92"/>
      <c r="GN55" s="92"/>
      <c r="GO55" s="92"/>
      <c r="GP55" s="92"/>
      <c r="GQ55" s="92"/>
    </row>
    <row r="56" spans="1:199" s="99" customFormat="1">
      <c r="A56" s="109" t="s">
        <v>214</v>
      </c>
      <c r="B56" s="109"/>
      <c r="C56" s="109"/>
      <c r="D56" s="124"/>
      <c r="E56" s="125"/>
      <c r="F56" s="125"/>
      <c r="G56" s="126"/>
      <c r="H56" s="125"/>
      <c r="I56" s="126"/>
      <c r="J56" s="124"/>
      <c r="K56" s="126"/>
      <c r="L56" s="92"/>
      <c r="M56" s="92"/>
      <c r="N56" s="92"/>
      <c r="O56" s="92"/>
      <c r="P56" s="111">
        <f t="shared" si="0"/>
        <v>0</v>
      </c>
      <c r="Q56" s="111">
        <f t="shared" si="1"/>
        <v>0</v>
      </c>
      <c r="R56" s="111">
        <f t="shared" si="2"/>
        <v>0</v>
      </c>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c r="CK56" s="92"/>
      <c r="CL56" s="92"/>
      <c r="CM56" s="92"/>
      <c r="CN56" s="92"/>
      <c r="CO56" s="92"/>
      <c r="CP56" s="92"/>
      <c r="CQ56" s="92"/>
      <c r="CR56" s="92"/>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c r="EB56" s="92"/>
      <c r="EC56" s="92"/>
      <c r="ED56" s="92"/>
      <c r="EE56" s="92"/>
      <c r="EF56" s="92"/>
      <c r="EG56" s="92"/>
      <c r="EH56" s="92"/>
      <c r="EI56" s="92"/>
      <c r="EJ56" s="92"/>
      <c r="EK56" s="92"/>
      <c r="EL56" s="92"/>
      <c r="EM56" s="92"/>
      <c r="EN56" s="92"/>
      <c r="EO56" s="92"/>
      <c r="EP56" s="92"/>
      <c r="EQ56" s="92"/>
      <c r="ER56" s="92"/>
      <c r="ES56" s="92"/>
      <c r="ET56" s="92"/>
      <c r="EU56" s="92"/>
      <c r="EV56" s="92"/>
      <c r="EW56" s="92"/>
      <c r="EX56" s="92"/>
      <c r="EY56" s="92"/>
      <c r="EZ56" s="92"/>
      <c r="FA56" s="92"/>
      <c r="FB56" s="92"/>
      <c r="FC56" s="92"/>
      <c r="FD56" s="92"/>
      <c r="FE56" s="92"/>
      <c r="FF56" s="92"/>
      <c r="FG56" s="92"/>
      <c r="FH56" s="92"/>
      <c r="FI56" s="92"/>
      <c r="FJ56" s="92"/>
      <c r="FK56" s="92"/>
      <c r="FL56" s="92"/>
      <c r="FM56" s="92"/>
      <c r="FN56" s="92"/>
      <c r="FO56" s="92"/>
      <c r="FP56" s="92"/>
      <c r="FQ56" s="92"/>
      <c r="FR56" s="92"/>
      <c r="FS56" s="92"/>
      <c r="FT56" s="92"/>
      <c r="FU56" s="92"/>
      <c r="FV56" s="92"/>
      <c r="FW56" s="92"/>
      <c r="FX56" s="92"/>
      <c r="FY56" s="92"/>
      <c r="FZ56" s="92"/>
      <c r="GA56" s="92"/>
      <c r="GB56" s="92"/>
      <c r="GC56" s="92"/>
      <c r="GD56" s="92"/>
      <c r="GE56" s="92"/>
      <c r="GF56" s="92"/>
      <c r="GG56" s="92"/>
      <c r="GH56" s="92"/>
      <c r="GI56" s="92"/>
      <c r="GJ56" s="92"/>
      <c r="GK56" s="92"/>
      <c r="GL56" s="92"/>
      <c r="GM56" s="92"/>
      <c r="GN56" s="92"/>
      <c r="GO56" s="92"/>
      <c r="GP56" s="92"/>
      <c r="GQ56" s="92"/>
    </row>
    <row r="57" spans="1:199" s="99" customFormat="1">
      <c r="A57" s="109" t="s">
        <v>215</v>
      </c>
      <c r="B57" s="109"/>
      <c r="C57" s="109"/>
      <c r="D57" s="124"/>
      <c r="E57" s="125"/>
      <c r="F57" s="125"/>
      <c r="G57" s="126"/>
      <c r="H57" s="125"/>
      <c r="I57" s="126"/>
      <c r="J57" s="124"/>
      <c r="K57" s="126"/>
      <c r="L57" s="92"/>
      <c r="M57" s="92"/>
      <c r="N57" s="92"/>
      <c r="O57" s="92"/>
      <c r="P57" s="111">
        <f t="shared" si="0"/>
        <v>0</v>
      </c>
      <c r="Q57" s="111">
        <f t="shared" si="1"/>
        <v>0</v>
      </c>
      <c r="R57" s="111">
        <f t="shared" si="2"/>
        <v>0</v>
      </c>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c r="GI57" s="92"/>
      <c r="GJ57" s="92"/>
      <c r="GK57" s="92"/>
      <c r="GL57" s="92"/>
      <c r="GM57" s="92"/>
      <c r="GN57" s="92"/>
      <c r="GO57" s="92"/>
      <c r="GP57" s="92"/>
      <c r="GQ57" s="92"/>
    </row>
    <row r="58" spans="1:199" s="99" customFormat="1">
      <c r="A58" s="109" t="s">
        <v>216</v>
      </c>
      <c r="B58" s="109"/>
      <c r="C58" s="109"/>
      <c r="D58" s="124"/>
      <c r="E58" s="125"/>
      <c r="F58" s="125"/>
      <c r="G58" s="126"/>
      <c r="H58" s="125"/>
      <c r="I58" s="126"/>
      <c r="J58" s="124"/>
      <c r="K58" s="126"/>
      <c r="L58" s="92"/>
      <c r="M58" s="92"/>
      <c r="N58" s="92"/>
      <c r="O58" s="92"/>
      <c r="P58" s="111">
        <f t="shared" si="0"/>
        <v>0</v>
      </c>
      <c r="Q58" s="111">
        <f t="shared" si="1"/>
        <v>0</v>
      </c>
      <c r="R58" s="111">
        <f t="shared" si="2"/>
        <v>0</v>
      </c>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c r="DE58" s="92"/>
      <c r="DF58" s="92"/>
      <c r="DG58" s="92"/>
      <c r="DH58" s="92"/>
      <c r="DI58" s="92"/>
      <c r="DJ58" s="92"/>
      <c r="DK58" s="92"/>
      <c r="DL58" s="92"/>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92"/>
      <c r="EK58" s="92"/>
      <c r="EL58" s="92"/>
      <c r="EM58" s="92"/>
      <c r="EN58" s="92"/>
      <c r="EO58" s="92"/>
      <c r="EP58" s="92"/>
      <c r="EQ58" s="92"/>
      <c r="ER58" s="92"/>
      <c r="ES58" s="92"/>
      <c r="ET58" s="92"/>
      <c r="EU58" s="92"/>
      <c r="EV58" s="92"/>
      <c r="EW58" s="92"/>
      <c r="EX58" s="92"/>
      <c r="EY58" s="92"/>
      <c r="EZ58" s="92"/>
      <c r="FA58" s="92"/>
      <c r="FB58" s="92"/>
      <c r="FC58" s="92"/>
      <c r="FD58" s="92"/>
      <c r="FE58" s="92"/>
      <c r="FF58" s="92"/>
      <c r="FG58" s="92"/>
      <c r="FH58" s="92"/>
      <c r="FI58" s="92"/>
      <c r="FJ58" s="92"/>
      <c r="FK58" s="92"/>
      <c r="FL58" s="92"/>
      <c r="FM58" s="92"/>
      <c r="FN58" s="92"/>
      <c r="FO58" s="92"/>
      <c r="FP58" s="92"/>
      <c r="FQ58" s="92"/>
      <c r="FR58" s="92"/>
      <c r="FS58" s="92"/>
      <c r="FT58" s="92"/>
      <c r="FU58" s="92"/>
      <c r="FV58" s="92"/>
      <c r="FW58" s="92"/>
      <c r="FX58" s="92"/>
      <c r="FY58" s="92"/>
      <c r="FZ58" s="92"/>
      <c r="GA58" s="92"/>
      <c r="GB58" s="92"/>
      <c r="GC58" s="92"/>
      <c r="GD58" s="92"/>
      <c r="GE58" s="92"/>
      <c r="GF58" s="92"/>
      <c r="GG58" s="92"/>
      <c r="GH58" s="92"/>
      <c r="GI58" s="92"/>
      <c r="GJ58" s="92"/>
      <c r="GK58" s="92"/>
      <c r="GL58" s="92"/>
      <c r="GM58" s="92"/>
      <c r="GN58" s="92"/>
      <c r="GO58" s="92"/>
      <c r="GP58" s="92"/>
      <c r="GQ58" s="92"/>
    </row>
    <row r="59" spans="1:199" s="99" customFormat="1">
      <c r="A59" s="109" t="s">
        <v>217</v>
      </c>
      <c r="B59" s="109"/>
      <c r="C59" s="109"/>
      <c r="D59" s="124"/>
      <c r="E59" s="125"/>
      <c r="F59" s="125"/>
      <c r="G59" s="126"/>
      <c r="H59" s="125"/>
      <c r="I59" s="126"/>
      <c r="J59" s="124"/>
      <c r="K59" s="126"/>
      <c r="L59" s="92"/>
      <c r="M59" s="92"/>
      <c r="N59" s="92"/>
      <c r="O59" s="92"/>
      <c r="P59" s="111">
        <f t="shared" si="0"/>
        <v>0</v>
      </c>
      <c r="Q59" s="111">
        <f t="shared" si="1"/>
        <v>0</v>
      </c>
      <c r="R59" s="111">
        <f t="shared" si="2"/>
        <v>0</v>
      </c>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c r="DE59" s="92"/>
      <c r="DF59" s="92"/>
      <c r="DG59" s="92"/>
      <c r="DH59" s="92"/>
      <c r="DI59" s="92"/>
      <c r="DJ59" s="92"/>
      <c r="DK59" s="92"/>
      <c r="DL59" s="92"/>
      <c r="DM59" s="92"/>
      <c r="DN59" s="92"/>
      <c r="DO59" s="92"/>
      <c r="DP59" s="92"/>
      <c r="DQ59" s="92"/>
      <c r="DR59" s="92"/>
      <c r="DS59" s="92"/>
      <c r="DT59" s="92"/>
      <c r="DU59" s="92"/>
      <c r="DV59" s="92"/>
      <c r="DW59" s="92"/>
      <c r="DX59" s="92"/>
      <c r="DY59" s="92"/>
      <c r="DZ59" s="92"/>
      <c r="EA59" s="92"/>
      <c r="EB59" s="92"/>
      <c r="EC59" s="92"/>
      <c r="ED59" s="92"/>
      <c r="EE59" s="92"/>
      <c r="EF59" s="92"/>
      <c r="EG59" s="92"/>
      <c r="EH59" s="92"/>
      <c r="EI59" s="92"/>
      <c r="EJ59" s="92"/>
      <c r="EK59" s="92"/>
      <c r="EL59" s="92"/>
      <c r="EM59" s="92"/>
      <c r="EN59" s="92"/>
      <c r="EO59" s="92"/>
      <c r="EP59" s="92"/>
      <c r="EQ59" s="92"/>
      <c r="ER59" s="92"/>
      <c r="ES59" s="92"/>
      <c r="ET59" s="92"/>
      <c r="EU59" s="92"/>
      <c r="EV59" s="92"/>
      <c r="EW59" s="92"/>
      <c r="EX59" s="92"/>
      <c r="EY59" s="92"/>
      <c r="EZ59" s="92"/>
      <c r="FA59" s="92"/>
      <c r="FB59" s="92"/>
      <c r="FC59" s="92"/>
      <c r="FD59" s="92"/>
      <c r="FE59" s="92"/>
      <c r="FF59" s="92"/>
      <c r="FG59" s="92"/>
      <c r="FH59" s="92"/>
      <c r="FI59" s="92"/>
      <c r="FJ59" s="92"/>
      <c r="FK59" s="92"/>
      <c r="FL59" s="92"/>
      <c r="FM59" s="92"/>
      <c r="FN59" s="92"/>
      <c r="FO59" s="92"/>
      <c r="FP59" s="92"/>
      <c r="FQ59" s="92"/>
      <c r="FR59" s="92"/>
      <c r="FS59" s="92"/>
      <c r="FT59" s="92"/>
      <c r="FU59" s="92"/>
      <c r="FV59" s="92"/>
      <c r="FW59" s="92"/>
      <c r="FX59" s="92"/>
      <c r="FY59" s="92"/>
      <c r="FZ59" s="92"/>
      <c r="GA59" s="92"/>
      <c r="GB59" s="92"/>
      <c r="GC59" s="92"/>
      <c r="GD59" s="92"/>
      <c r="GE59" s="92"/>
      <c r="GF59" s="92"/>
      <c r="GG59" s="92"/>
      <c r="GH59" s="92"/>
      <c r="GI59" s="92"/>
      <c r="GJ59" s="92"/>
      <c r="GK59" s="92"/>
      <c r="GL59" s="92"/>
      <c r="GM59" s="92"/>
      <c r="GN59" s="92"/>
      <c r="GO59" s="92"/>
      <c r="GP59" s="92"/>
      <c r="GQ59" s="92"/>
    </row>
    <row r="60" spans="1:199" s="99" customFormat="1">
      <c r="A60" s="109" t="s">
        <v>218</v>
      </c>
      <c r="B60" s="109"/>
      <c r="C60" s="109"/>
      <c r="D60" s="124"/>
      <c r="E60" s="125"/>
      <c r="F60" s="125"/>
      <c r="G60" s="126"/>
      <c r="H60" s="125"/>
      <c r="I60" s="126"/>
      <c r="J60" s="124"/>
      <c r="K60" s="126"/>
      <c r="L60" s="92"/>
      <c r="M60" s="92"/>
      <c r="N60" s="92"/>
      <c r="O60" s="92"/>
      <c r="P60" s="111">
        <f t="shared" si="0"/>
        <v>0</v>
      </c>
      <c r="Q60" s="111">
        <f t="shared" si="1"/>
        <v>0</v>
      </c>
      <c r="R60" s="111">
        <f t="shared" si="2"/>
        <v>0</v>
      </c>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92"/>
      <c r="DP60" s="92"/>
      <c r="DQ60" s="92"/>
      <c r="DR60" s="92"/>
      <c r="DS60" s="92"/>
      <c r="DT60" s="92"/>
      <c r="DU60" s="92"/>
      <c r="DV60" s="92"/>
      <c r="DW60" s="92"/>
      <c r="DX60" s="92"/>
      <c r="DY60" s="92"/>
      <c r="DZ60" s="92"/>
      <c r="EA60" s="92"/>
      <c r="EB60" s="92"/>
      <c r="EC60" s="92"/>
      <c r="ED60" s="92"/>
      <c r="EE60" s="92"/>
      <c r="EF60" s="92"/>
      <c r="EG60" s="92"/>
      <c r="EH60" s="92"/>
      <c r="EI60" s="92"/>
      <c r="EJ60" s="92"/>
      <c r="EK60" s="92"/>
      <c r="EL60" s="92"/>
      <c r="EM60" s="92"/>
      <c r="EN60" s="92"/>
      <c r="EO60" s="92"/>
      <c r="EP60" s="92"/>
      <c r="EQ60" s="92"/>
      <c r="ER60" s="92"/>
      <c r="ES60" s="92"/>
      <c r="ET60" s="92"/>
      <c r="EU60" s="92"/>
      <c r="EV60" s="92"/>
      <c r="EW60" s="92"/>
      <c r="EX60" s="92"/>
      <c r="EY60" s="92"/>
      <c r="EZ60" s="92"/>
      <c r="FA60" s="92"/>
      <c r="FB60" s="92"/>
      <c r="FC60" s="92"/>
      <c r="FD60" s="92"/>
      <c r="FE60" s="92"/>
      <c r="FF60" s="92"/>
      <c r="FG60" s="92"/>
      <c r="FH60" s="92"/>
      <c r="FI60" s="92"/>
      <c r="FJ60" s="92"/>
      <c r="FK60" s="92"/>
      <c r="FL60" s="92"/>
      <c r="FM60" s="92"/>
      <c r="FN60" s="92"/>
      <c r="FO60" s="92"/>
      <c r="FP60" s="92"/>
      <c r="FQ60" s="92"/>
      <c r="FR60" s="92"/>
      <c r="FS60" s="92"/>
      <c r="FT60" s="92"/>
      <c r="FU60" s="92"/>
      <c r="FV60" s="92"/>
      <c r="FW60" s="92"/>
      <c r="FX60" s="92"/>
      <c r="FY60" s="92"/>
      <c r="FZ60" s="92"/>
      <c r="GA60" s="92"/>
      <c r="GB60" s="92"/>
      <c r="GC60" s="92"/>
      <c r="GD60" s="92"/>
      <c r="GE60" s="92"/>
      <c r="GF60" s="92"/>
      <c r="GG60" s="92"/>
      <c r="GH60" s="92"/>
      <c r="GI60" s="92"/>
      <c r="GJ60" s="92"/>
      <c r="GK60" s="92"/>
      <c r="GL60" s="92"/>
      <c r="GM60" s="92"/>
      <c r="GN60" s="92"/>
      <c r="GO60" s="92"/>
      <c r="GP60" s="92"/>
      <c r="GQ60" s="92"/>
    </row>
    <row r="61" spans="1:199" s="99" customFormat="1">
      <c r="A61" s="109" t="s">
        <v>219</v>
      </c>
      <c r="B61" s="109"/>
      <c r="C61" s="109"/>
      <c r="D61" s="124"/>
      <c r="E61" s="125"/>
      <c r="F61" s="125"/>
      <c r="G61" s="126"/>
      <c r="H61" s="125"/>
      <c r="I61" s="126"/>
      <c r="J61" s="124"/>
      <c r="K61" s="126"/>
      <c r="L61" s="92"/>
      <c r="M61" s="92"/>
      <c r="N61" s="92"/>
      <c r="O61" s="92"/>
      <c r="P61" s="111">
        <f t="shared" si="0"/>
        <v>0</v>
      </c>
      <c r="Q61" s="111">
        <f t="shared" si="1"/>
        <v>0</v>
      </c>
      <c r="R61" s="111">
        <f t="shared" si="2"/>
        <v>0</v>
      </c>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2"/>
      <c r="GQ61" s="92"/>
    </row>
    <row r="62" spans="1:199" s="99" customFormat="1">
      <c r="A62" s="109" t="s">
        <v>220</v>
      </c>
      <c r="B62" s="109"/>
      <c r="C62" s="109"/>
      <c r="D62" s="124"/>
      <c r="E62" s="125"/>
      <c r="F62" s="125"/>
      <c r="G62" s="126"/>
      <c r="H62" s="125"/>
      <c r="I62" s="126"/>
      <c r="J62" s="124"/>
      <c r="K62" s="126"/>
      <c r="L62" s="92"/>
      <c r="M62" s="92"/>
      <c r="N62" s="92"/>
      <c r="O62" s="92"/>
      <c r="P62" s="111">
        <f t="shared" si="0"/>
        <v>0</v>
      </c>
      <c r="Q62" s="111">
        <f t="shared" si="1"/>
        <v>0</v>
      </c>
      <c r="R62" s="111">
        <f t="shared" si="2"/>
        <v>0</v>
      </c>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row>
    <row r="63" spans="1:199" s="99" customFormat="1">
      <c r="A63" s="109" t="s">
        <v>221</v>
      </c>
      <c r="B63" s="109"/>
      <c r="C63" s="109"/>
      <c r="D63" s="124"/>
      <c r="E63" s="125"/>
      <c r="F63" s="125"/>
      <c r="G63" s="126"/>
      <c r="H63" s="125"/>
      <c r="I63" s="126"/>
      <c r="J63" s="124"/>
      <c r="K63" s="126"/>
      <c r="L63" s="92"/>
      <c r="M63" s="92"/>
      <c r="N63" s="92"/>
      <c r="O63" s="92"/>
      <c r="P63" s="111">
        <f t="shared" si="0"/>
        <v>0</v>
      </c>
      <c r="Q63" s="111">
        <f t="shared" si="1"/>
        <v>0</v>
      </c>
      <c r="R63" s="111">
        <f t="shared" si="2"/>
        <v>0</v>
      </c>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row>
    <row r="64" spans="1:199" s="99" customFormat="1">
      <c r="A64" s="109" t="s">
        <v>222</v>
      </c>
      <c r="B64" s="109"/>
      <c r="C64" s="109"/>
      <c r="D64" s="124"/>
      <c r="E64" s="125"/>
      <c r="F64" s="125"/>
      <c r="G64" s="126"/>
      <c r="H64" s="125"/>
      <c r="I64" s="126"/>
      <c r="J64" s="124"/>
      <c r="K64" s="126"/>
      <c r="L64" s="92"/>
      <c r="M64" s="92"/>
      <c r="N64" s="92"/>
      <c r="O64" s="92"/>
      <c r="P64" s="111">
        <f t="shared" si="0"/>
        <v>0</v>
      </c>
      <c r="Q64" s="111">
        <f t="shared" si="1"/>
        <v>0</v>
      </c>
      <c r="R64" s="111">
        <f t="shared" si="2"/>
        <v>0</v>
      </c>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row>
    <row r="65" spans="1:199" s="99" customFormat="1">
      <c r="A65" s="109" t="s">
        <v>223</v>
      </c>
      <c r="B65" s="109"/>
      <c r="C65" s="109"/>
      <c r="D65" s="124"/>
      <c r="E65" s="125"/>
      <c r="F65" s="125"/>
      <c r="G65" s="126"/>
      <c r="H65" s="125"/>
      <c r="I65" s="126"/>
      <c r="J65" s="124"/>
      <c r="K65" s="126"/>
      <c r="L65" s="92"/>
      <c r="M65" s="92"/>
      <c r="N65" s="92"/>
      <c r="O65" s="92"/>
      <c r="P65" s="111">
        <f t="shared" si="0"/>
        <v>0</v>
      </c>
      <c r="Q65" s="111">
        <f t="shared" si="1"/>
        <v>0</v>
      </c>
      <c r="R65" s="111">
        <f t="shared" si="2"/>
        <v>0</v>
      </c>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c r="GM65" s="92"/>
      <c r="GN65" s="92"/>
      <c r="GO65" s="92"/>
      <c r="GP65" s="92"/>
      <c r="GQ65" s="92"/>
    </row>
    <row r="66" spans="1:199" s="99" customFormat="1">
      <c r="A66" s="109" t="s">
        <v>224</v>
      </c>
      <c r="B66" s="109"/>
      <c r="C66" s="109"/>
      <c r="D66" s="124"/>
      <c r="E66" s="125"/>
      <c r="F66" s="125"/>
      <c r="G66" s="126"/>
      <c r="H66" s="125"/>
      <c r="I66" s="126"/>
      <c r="J66" s="124"/>
      <c r="K66" s="126"/>
      <c r="L66" s="92"/>
      <c r="M66" s="92"/>
      <c r="N66" s="92"/>
      <c r="O66" s="92"/>
      <c r="P66" s="111">
        <f t="shared" si="0"/>
        <v>0</v>
      </c>
      <c r="Q66" s="111">
        <f t="shared" si="1"/>
        <v>0</v>
      </c>
      <c r="R66" s="111">
        <f t="shared" si="2"/>
        <v>0</v>
      </c>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row>
    <row r="67" spans="1:199" s="99" customFormat="1">
      <c r="A67" s="109" t="s">
        <v>225</v>
      </c>
      <c r="B67" s="109"/>
      <c r="C67" s="109"/>
      <c r="D67" s="124"/>
      <c r="E67" s="125"/>
      <c r="F67" s="125"/>
      <c r="G67" s="126"/>
      <c r="H67" s="125"/>
      <c r="I67" s="126"/>
      <c r="J67" s="124"/>
      <c r="K67" s="126"/>
      <c r="L67" s="92"/>
      <c r="M67" s="92"/>
      <c r="N67" s="92"/>
      <c r="O67" s="92"/>
      <c r="P67" s="111">
        <f t="shared" si="0"/>
        <v>0</v>
      </c>
      <c r="Q67" s="111">
        <f t="shared" si="1"/>
        <v>0</v>
      </c>
      <c r="R67" s="111">
        <f t="shared" si="2"/>
        <v>0</v>
      </c>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c r="GM67" s="92"/>
      <c r="GN67" s="92"/>
      <c r="GO67" s="92"/>
      <c r="GP67" s="92"/>
      <c r="GQ67" s="92"/>
    </row>
    <row r="68" spans="1:199" s="99" customFormat="1">
      <c r="A68" s="109" t="s">
        <v>226</v>
      </c>
      <c r="B68" s="109"/>
      <c r="C68" s="109"/>
      <c r="D68" s="124"/>
      <c r="E68" s="125"/>
      <c r="F68" s="125"/>
      <c r="G68" s="126"/>
      <c r="H68" s="125"/>
      <c r="I68" s="126"/>
      <c r="J68" s="124"/>
      <c r="K68" s="126"/>
      <c r="L68" s="92"/>
      <c r="M68" s="92"/>
      <c r="N68" s="92"/>
      <c r="O68" s="92"/>
      <c r="P68" s="111">
        <f t="shared" si="0"/>
        <v>0</v>
      </c>
      <c r="Q68" s="111">
        <f t="shared" si="1"/>
        <v>0</v>
      </c>
      <c r="R68" s="111">
        <f t="shared" si="2"/>
        <v>0</v>
      </c>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2"/>
      <c r="CY68" s="92"/>
      <c r="CZ68" s="92"/>
      <c r="DA68" s="92"/>
      <c r="DB68" s="92"/>
      <c r="DC68" s="92"/>
      <c r="DD68" s="92"/>
      <c r="DE68" s="92"/>
      <c r="DF68" s="92"/>
      <c r="DG68" s="92"/>
      <c r="DH68" s="92"/>
      <c r="DI68" s="92"/>
      <c r="DJ68" s="92"/>
      <c r="DK68" s="92"/>
      <c r="DL68" s="92"/>
      <c r="DM68" s="92"/>
      <c r="DN68" s="92"/>
      <c r="DO68" s="92"/>
      <c r="DP68" s="92"/>
      <c r="DQ68" s="92"/>
      <c r="DR68" s="92"/>
      <c r="DS68" s="92"/>
      <c r="DT68" s="92"/>
      <c r="DU68" s="92"/>
      <c r="DV68" s="92"/>
      <c r="DW68" s="92"/>
      <c r="DX68" s="92"/>
      <c r="DY68" s="92"/>
      <c r="DZ68" s="92"/>
      <c r="EA68" s="92"/>
      <c r="EB68" s="92"/>
      <c r="EC68" s="92"/>
      <c r="ED68" s="92"/>
      <c r="EE68" s="92"/>
      <c r="EF68" s="92"/>
      <c r="EG68" s="92"/>
      <c r="EH68" s="92"/>
      <c r="EI68" s="92"/>
      <c r="EJ68" s="92"/>
      <c r="EK68" s="92"/>
      <c r="EL68" s="92"/>
      <c r="EM68" s="92"/>
      <c r="EN68" s="92"/>
      <c r="EO68" s="92"/>
      <c r="EP68" s="92"/>
      <c r="EQ68" s="92"/>
      <c r="ER68" s="92"/>
      <c r="ES68" s="92"/>
      <c r="ET68" s="92"/>
      <c r="EU68" s="92"/>
      <c r="EV68" s="92"/>
      <c r="EW68" s="92"/>
      <c r="EX68" s="92"/>
      <c r="EY68" s="92"/>
      <c r="EZ68" s="92"/>
      <c r="FA68" s="92"/>
      <c r="FB68" s="92"/>
      <c r="FC68" s="92"/>
      <c r="FD68" s="92"/>
      <c r="FE68" s="92"/>
      <c r="FF68" s="92"/>
      <c r="FG68" s="92"/>
      <c r="FH68" s="92"/>
      <c r="FI68" s="92"/>
      <c r="FJ68" s="92"/>
      <c r="FK68" s="92"/>
      <c r="FL68" s="92"/>
      <c r="FM68" s="92"/>
      <c r="FN68" s="92"/>
      <c r="FO68" s="92"/>
      <c r="FP68" s="92"/>
      <c r="FQ68" s="92"/>
      <c r="FR68" s="92"/>
      <c r="FS68" s="92"/>
      <c r="FT68" s="92"/>
      <c r="FU68" s="92"/>
      <c r="FV68" s="92"/>
      <c r="FW68" s="92"/>
      <c r="FX68" s="92"/>
      <c r="FY68" s="92"/>
      <c r="FZ68" s="92"/>
      <c r="GA68" s="92"/>
      <c r="GB68" s="92"/>
      <c r="GC68" s="92"/>
      <c r="GD68" s="92"/>
      <c r="GE68" s="92"/>
      <c r="GF68" s="92"/>
      <c r="GG68" s="92"/>
      <c r="GH68" s="92"/>
      <c r="GI68" s="92"/>
      <c r="GJ68" s="92"/>
      <c r="GK68" s="92"/>
      <c r="GL68" s="92"/>
      <c r="GM68" s="92"/>
      <c r="GN68" s="92"/>
      <c r="GO68" s="92"/>
      <c r="GP68" s="92"/>
      <c r="GQ68" s="92"/>
    </row>
    <row r="69" spans="1:199" s="99" customFormat="1">
      <c r="A69" s="109" t="s">
        <v>227</v>
      </c>
      <c r="B69" s="109"/>
      <c r="C69" s="109"/>
      <c r="D69" s="124"/>
      <c r="E69" s="125"/>
      <c r="F69" s="125"/>
      <c r="G69" s="126"/>
      <c r="H69" s="125"/>
      <c r="I69" s="126"/>
      <c r="J69" s="124"/>
      <c r="K69" s="126"/>
      <c r="L69" s="92"/>
      <c r="M69" s="92"/>
      <c r="N69" s="92"/>
      <c r="O69" s="92"/>
      <c r="P69" s="111">
        <f t="shared" si="0"/>
        <v>0</v>
      </c>
      <c r="Q69" s="111">
        <f t="shared" si="1"/>
        <v>0</v>
      </c>
      <c r="R69" s="111">
        <f t="shared" si="2"/>
        <v>0</v>
      </c>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2"/>
      <c r="CY69" s="92"/>
      <c r="CZ69" s="92"/>
      <c r="DA69" s="92"/>
      <c r="DB69" s="92"/>
      <c r="DC69" s="92"/>
      <c r="DD69" s="92"/>
      <c r="DE69" s="92"/>
      <c r="DF69" s="92"/>
      <c r="DG69" s="92"/>
      <c r="DH69" s="92"/>
      <c r="DI69" s="92"/>
      <c r="DJ69" s="92"/>
      <c r="DK69" s="92"/>
      <c r="DL69" s="92"/>
      <c r="DM69" s="92"/>
      <c r="DN69" s="92"/>
      <c r="DO69" s="92"/>
      <c r="DP69" s="92"/>
      <c r="DQ69" s="92"/>
      <c r="DR69" s="92"/>
      <c r="DS69" s="92"/>
      <c r="DT69" s="92"/>
      <c r="DU69" s="92"/>
      <c r="DV69" s="92"/>
      <c r="DW69" s="92"/>
      <c r="DX69" s="92"/>
      <c r="DY69" s="92"/>
      <c r="DZ69" s="92"/>
      <c r="EA69" s="92"/>
      <c r="EB69" s="92"/>
      <c r="EC69" s="92"/>
      <c r="ED69" s="92"/>
      <c r="EE69" s="92"/>
      <c r="EF69" s="92"/>
      <c r="EG69" s="92"/>
      <c r="EH69" s="92"/>
      <c r="EI69" s="92"/>
      <c r="EJ69" s="92"/>
      <c r="EK69" s="92"/>
      <c r="EL69" s="92"/>
      <c r="EM69" s="92"/>
      <c r="EN69" s="92"/>
      <c r="EO69" s="92"/>
      <c r="EP69" s="92"/>
      <c r="EQ69" s="92"/>
      <c r="ER69" s="92"/>
      <c r="ES69" s="92"/>
      <c r="ET69" s="92"/>
      <c r="EU69" s="92"/>
      <c r="EV69" s="92"/>
      <c r="EW69" s="92"/>
      <c r="EX69" s="92"/>
      <c r="EY69" s="92"/>
      <c r="EZ69" s="92"/>
      <c r="FA69" s="92"/>
      <c r="FB69" s="92"/>
      <c r="FC69" s="92"/>
      <c r="FD69" s="92"/>
      <c r="FE69" s="92"/>
      <c r="FF69" s="92"/>
      <c r="FG69" s="92"/>
      <c r="FH69" s="92"/>
      <c r="FI69" s="92"/>
      <c r="FJ69" s="92"/>
      <c r="FK69" s="92"/>
      <c r="FL69" s="92"/>
      <c r="FM69" s="92"/>
      <c r="FN69" s="92"/>
      <c r="FO69" s="92"/>
      <c r="FP69" s="92"/>
      <c r="FQ69" s="92"/>
      <c r="FR69" s="92"/>
      <c r="FS69" s="92"/>
      <c r="FT69" s="92"/>
      <c r="FU69" s="92"/>
      <c r="FV69" s="92"/>
      <c r="FW69" s="92"/>
      <c r="FX69" s="92"/>
      <c r="FY69" s="92"/>
      <c r="FZ69" s="92"/>
      <c r="GA69" s="92"/>
      <c r="GB69" s="92"/>
      <c r="GC69" s="92"/>
      <c r="GD69" s="92"/>
      <c r="GE69" s="92"/>
      <c r="GF69" s="92"/>
      <c r="GG69" s="92"/>
      <c r="GH69" s="92"/>
      <c r="GI69" s="92"/>
      <c r="GJ69" s="92"/>
      <c r="GK69" s="92"/>
      <c r="GL69" s="92"/>
      <c r="GM69" s="92"/>
      <c r="GN69" s="92"/>
      <c r="GO69" s="92"/>
      <c r="GP69" s="92"/>
      <c r="GQ69" s="92"/>
    </row>
    <row r="70" spans="1:199" s="99" customFormat="1">
      <c r="A70" s="109" t="s">
        <v>228</v>
      </c>
      <c r="B70" s="109"/>
      <c r="C70" s="109"/>
      <c r="D70" s="124"/>
      <c r="E70" s="125"/>
      <c r="F70" s="125"/>
      <c r="G70" s="126"/>
      <c r="H70" s="125"/>
      <c r="I70" s="126"/>
      <c r="J70" s="124"/>
      <c r="K70" s="126"/>
      <c r="L70" s="92"/>
      <c r="M70" s="92"/>
      <c r="N70" s="92"/>
      <c r="O70" s="92"/>
      <c r="P70" s="111">
        <f t="shared" si="0"/>
        <v>0</v>
      </c>
      <c r="Q70" s="111">
        <f t="shared" si="1"/>
        <v>0</v>
      </c>
      <c r="R70" s="111">
        <f t="shared" si="2"/>
        <v>0</v>
      </c>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c r="CR70" s="92"/>
      <c r="CS70" s="92"/>
      <c r="CT70" s="92"/>
      <c r="CU70" s="92"/>
      <c r="CV70" s="92"/>
      <c r="CW70" s="92"/>
      <c r="CX70" s="92"/>
      <c r="CY70" s="92"/>
      <c r="CZ70" s="92"/>
      <c r="DA70" s="92"/>
      <c r="DB70" s="92"/>
      <c r="DC70" s="92"/>
      <c r="DD70" s="92"/>
      <c r="DE70" s="92"/>
      <c r="DF70" s="92"/>
      <c r="DG70" s="92"/>
      <c r="DH70" s="92"/>
      <c r="DI70" s="92"/>
      <c r="DJ70" s="92"/>
      <c r="DK70" s="92"/>
      <c r="DL70" s="92"/>
      <c r="DM70" s="92"/>
      <c r="DN70" s="92"/>
      <c r="DO70" s="92"/>
      <c r="DP70" s="92"/>
      <c r="DQ70" s="92"/>
      <c r="DR70" s="92"/>
      <c r="DS70" s="92"/>
      <c r="DT70" s="92"/>
      <c r="DU70" s="92"/>
      <c r="DV70" s="92"/>
      <c r="DW70" s="92"/>
      <c r="DX70" s="92"/>
      <c r="DY70" s="92"/>
      <c r="DZ70" s="92"/>
      <c r="EA70" s="92"/>
      <c r="EB70" s="92"/>
      <c r="EC70" s="92"/>
      <c r="ED70" s="92"/>
      <c r="EE70" s="92"/>
      <c r="EF70" s="92"/>
      <c r="EG70" s="92"/>
      <c r="EH70" s="92"/>
      <c r="EI70" s="92"/>
      <c r="EJ70" s="92"/>
      <c r="EK70" s="92"/>
      <c r="EL70" s="92"/>
      <c r="EM70" s="92"/>
      <c r="EN70" s="92"/>
      <c r="EO70" s="92"/>
      <c r="EP70" s="92"/>
      <c r="EQ70" s="92"/>
      <c r="ER70" s="92"/>
      <c r="ES70" s="92"/>
      <c r="ET70" s="92"/>
      <c r="EU70" s="92"/>
      <c r="EV70" s="92"/>
      <c r="EW70" s="92"/>
      <c r="EX70" s="92"/>
      <c r="EY70" s="92"/>
      <c r="EZ70" s="92"/>
      <c r="FA70" s="92"/>
      <c r="FB70" s="92"/>
      <c r="FC70" s="92"/>
      <c r="FD70" s="92"/>
      <c r="FE70" s="92"/>
      <c r="FF70" s="92"/>
      <c r="FG70" s="92"/>
      <c r="FH70" s="92"/>
      <c r="FI70" s="92"/>
      <c r="FJ70" s="92"/>
      <c r="FK70" s="92"/>
      <c r="FL70" s="92"/>
      <c r="FM70" s="92"/>
      <c r="FN70" s="92"/>
      <c r="FO70" s="92"/>
      <c r="FP70" s="92"/>
      <c r="FQ70" s="92"/>
      <c r="FR70" s="92"/>
      <c r="FS70" s="92"/>
      <c r="FT70" s="92"/>
      <c r="FU70" s="92"/>
      <c r="FV70" s="92"/>
      <c r="FW70" s="92"/>
      <c r="FX70" s="92"/>
      <c r="FY70" s="92"/>
      <c r="FZ70" s="92"/>
      <c r="GA70" s="92"/>
      <c r="GB70" s="92"/>
      <c r="GC70" s="92"/>
      <c r="GD70" s="92"/>
      <c r="GE70" s="92"/>
      <c r="GF70" s="92"/>
      <c r="GG70" s="92"/>
      <c r="GH70" s="92"/>
      <c r="GI70" s="92"/>
      <c r="GJ70" s="92"/>
      <c r="GK70" s="92"/>
      <c r="GL70" s="92"/>
      <c r="GM70" s="92"/>
      <c r="GN70" s="92"/>
      <c r="GO70" s="92"/>
      <c r="GP70" s="92"/>
      <c r="GQ70" s="92"/>
    </row>
    <row r="71" spans="1:199" s="99" customFormat="1">
      <c r="A71" s="109" t="s">
        <v>229</v>
      </c>
      <c r="B71" s="109"/>
      <c r="C71" s="109"/>
      <c r="D71" s="124"/>
      <c r="E71" s="125"/>
      <c r="F71" s="125"/>
      <c r="G71" s="126"/>
      <c r="H71" s="125"/>
      <c r="I71" s="126"/>
      <c r="J71" s="124"/>
      <c r="K71" s="126"/>
      <c r="L71" s="92"/>
      <c r="M71" s="92"/>
      <c r="N71" s="92"/>
      <c r="O71" s="92"/>
      <c r="P71" s="111">
        <f t="shared" si="0"/>
        <v>0</v>
      </c>
      <c r="Q71" s="111">
        <f t="shared" si="1"/>
        <v>0</v>
      </c>
      <c r="R71" s="111">
        <f t="shared" si="2"/>
        <v>0</v>
      </c>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92"/>
      <c r="CT71" s="92"/>
      <c r="CU71" s="92"/>
      <c r="CV71" s="92"/>
      <c r="CW71" s="92"/>
      <c r="CX71" s="92"/>
      <c r="CY71" s="92"/>
      <c r="CZ71" s="92"/>
      <c r="DA71" s="92"/>
      <c r="DB71" s="92"/>
      <c r="DC71" s="92"/>
      <c r="DD71" s="92"/>
      <c r="DE71" s="92"/>
      <c r="DF71" s="92"/>
      <c r="DG71" s="92"/>
      <c r="DH71" s="92"/>
      <c r="DI71" s="92"/>
      <c r="DJ71" s="92"/>
      <c r="DK71" s="92"/>
      <c r="DL71" s="92"/>
      <c r="DM71" s="92"/>
      <c r="DN71" s="92"/>
      <c r="DO71" s="92"/>
      <c r="DP71" s="92"/>
      <c r="DQ71" s="92"/>
      <c r="DR71" s="92"/>
      <c r="DS71" s="92"/>
      <c r="DT71" s="92"/>
      <c r="DU71" s="92"/>
      <c r="DV71" s="92"/>
      <c r="DW71" s="92"/>
      <c r="DX71" s="92"/>
      <c r="DY71" s="92"/>
      <c r="DZ71" s="92"/>
      <c r="EA71" s="92"/>
      <c r="EB71" s="92"/>
      <c r="EC71" s="92"/>
      <c r="ED71" s="92"/>
      <c r="EE71" s="92"/>
      <c r="EF71" s="92"/>
      <c r="EG71" s="92"/>
      <c r="EH71" s="92"/>
      <c r="EI71" s="92"/>
      <c r="EJ71" s="92"/>
      <c r="EK71" s="92"/>
      <c r="EL71" s="92"/>
      <c r="EM71" s="92"/>
      <c r="EN71" s="92"/>
      <c r="EO71" s="92"/>
      <c r="EP71" s="92"/>
      <c r="EQ71" s="92"/>
      <c r="ER71" s="92"/>
      <c r="ES71" s="92"/>
      <c r="ET71" s="92"/>
      <c r="EU71" s="92"/>
      <c r="EV71" s="92"/>
      <c r="EW71" s="92"/>
      <c r="EX71" s="92"/>
      <c r="EY71" s="92"/>
      <c r="EZ71" s="92"/>
      <c r="FA71" s="92"/>
      <c r="FB71" s="92"/>
      <c r="FC71" s="92"/>
      <c r="FD71" s="92"/>
      <c r="FE71" s="92"/>
      <c r="FF71" s="92"/>
      <c r="FG71" s="92"/>
      <c r="FH71" s="92"/>
      <c r="FI71" s="92"/>
      <c r="FJ71" s="92"/>
      <c r="FK71" s="92"/>
      <c r="FL71" s="92"/>
      <c r="FM71" s="92"/>
      <c r="FN71" s="92"/>
      <c r="FO71" s="92"/>
      <c r="FP71" s="92"/>
      <c r="FQ71" s="92"/>
      <c r="FR71" s="92"/>
      <c r="FS71" s="92"/>
      <c r="FT71" s="92"/>
      <c r="FU71" s="92"/>
      <c r="FV71" s="92"/>
      <c r="FW71" s="92"/>
      <c r="FX71" s="92"/>
      <c r="FY71" s="92"/>
      <c r="FZ71" s="92"/>
      <c r="GA71" s="92"/>
      <c r="GB71" s="92"/>
      <c r="GC71" s="92"/>
      <c r="GD71" s="92"/>
      <c r="GE71" s="92"/>
      <c r="GF71" s="92"/>
      <c r="GG71" s="92"/>
      <c r="GH71" s="92"/>
      <c r="GI71" s="92"/>
      <c r="GJ71" s="92"/>
      <c r="GK71" s="92"/>
      <c r="GL71" s="92"/>
      <c r="GM71" s="92"/>
      <c r="GN71" s="92"/>
      <c r="GO71" s="92"/>
      <c r="GP71" s="92"/>
      <c r="GQ71" s="92"/>
    </row>
    <row r="72" spans="1:199" s="99" customFormat="1">
      <c r="A72" s="109" t="s">
        <v>230</v>
      </c>
      <c r="B72" s="109"/>
      <c r="C72" s="109"/>
      <c r="D72" s="124"/>
      <c r="E72" s="125"/>
      <c r="F72" s="125"/>
      <c r="G72" s="126"/>
      <c r="H72" s="125"/>
      <c r="I72" s="126"/>
      <c r="J72" s="124"/>
      <c r="K72" s="126"/>
      <c r="L72" s="92"/>
      <c r="M72" s="92"/>
      <c r="N72" s="92"/>
      <c r="O72" s="92"/>
      <c r="P72" s="111">
        <f t="shared" si="0"/>
        <v>0</v>
      </c>
      <c r="Q72" s="111">
        <f t="shared" si="1"/>
        <v>0</v>
      </c>
      <c r="R72" s="111">
        <f t="shared" si="2"/>
        <v>0</v>
      </c>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c r="CK72" s="92"/>
      <c r="CL72" s="92"/>
      <c r="CM72" s="92"/>
      <c r="CN72" s="92"/>
      <c r="CO72" s="92"/>
      <c r="CP72" s="92"/>
      <c r="CQ72" s="92"/>
      <c r="CR72" s="92"/>
      <c r="CS72" s="92"/>
      <c r="CT72" s="92"/>
      <c r="CU72" s="92"/>
      <c r="CV72" s="92"/>
      <c r="CW72" s="92"/>
      <c r="CX72" s="92"/>
      <c r="CY72" s="92"/>
      <c r="CZ72" s="92"/>
      <c r="DA72" s="92"/>
      <c r="DB72" s="92"/>
      <c r="DC72" s="92"/>
      <c r="DD72" s="92"/>
      <c r="DE72" s="92"/>
      <c r="DF72" s="92"/>
      <c r="DG72" s="92"/>
      <c r="DH72" s="92"/>
      <c r="DI72" s="92"/>
      <c r="DJ72" s="92"/>
      <c r="DK72" s="92"/>
      <c r="DL72" s="92"/>
      <c r="DM72" s="92"/>
      <c r="DN72" s="92"/>
      <c r="DO72" s="92"/>
      <c r="DP72" s="92"/>
      <c r="DQ72" s="92"/>
      <c r="DR72" s="92"/>
      <c r="DS72" s="92"/>
      <c r="DT72" s="92"/>
      <c r="DU72" s="92"/>
      <c r="DV72" s="92"/>
      <c r="DW72" s="92"/>
      <c r="DX72" s="92"/>
      <c r="DY72" s="92"/>
      <c r="DZ72" s="92"/>
      <c r="EA72" s="92"/>
      <c r="EB72" s="92"/>
      <c r="EC72" s="92"/>
      <c r="ED72" s="92"/>
      <c r="EE72" s="92"/>
      <c r="EF72" s="92"/>
      <c r="EG72" s="92"/>
      <c r="EH72" s="92"/>
      <c r="EI72" s="92"/>
      <c r="EJ72" s="92"/>
      <c r="EK72" s="92"/>
      <c r="EL72" s="92"/>
      <c r="EM72" s="92"/>
      <c r="EN72" s="92"/>
      <c r="EO72" s="92"/>
      <c r="EP72" s="92"/>
      <c r="EQ72" s="92"/>
      <c r="ER72" s="92"/>
      <c r="ES72" s="92"/>
      <c r="ET72" s="92"/>
      <c r="EU72" s="92"/>
      <c r="EV72" s="92"/>
      <c r="EW72" s="92"/>
      <c r="EX72" s="92"/>
      <c r="EY72" s="92"/>
      <c r="EZ72" s="92"/>
      <c r="FA72" s="92"/>
      <c r="FB72" s="92"/>
      <c r="FC72" s="92"/>
      <c r="FD72" s="92"/>
      <c r="FE72" s="92"/>
      <c r="FF72" s="92"/>
      <c r="FG72" s="92"/>
      <c r="FH72" s="92"/>
      <c r="FI72" s="92"/>
      <c r="FJ72" s="92"/>
      <c r="FK72" s="92"/>
      <c r="FL72" s="92"/>
      <c r="FM72" s="92"/>
      <c r="FN72" s="92"/>
      <c r="FO72" s="92"/>
      <c r="FP72" s="92"/>
      <c r="FQ72" s="92"/>
      <c r="FR72" s="92"/>
      <c r="FS72" s="92"/>
      <c r="FT72" s="92"/>
      <c r="FU72" s="92"/>
      <c r="FV72" s="92"/>
      <c r="FW72" s="92"/>
      <c r="FX72" s="92"/>
      <c r="FY72" s="92"/>
      <c r="FZ72" s="92"/>
      <c r="GA72" s="92"/>
      <c r="GB72" s="92"/>
      <c r="GC72" s="92"/>
      <c r="GD72" s="92"/>
      <c r="GE72" s="92"/>
      <c r="GF72" s="92"/>
      <c r="GG72" s="92"/>
      <c r="GH72" s="92"/>
      <c r="GI72" s="92"/>
      <c r="GJ72" s="92"/>
      <c r="GK72" s="92"/>
      <c r="GL72" s="92"/>
      <c r="GM72" s="92"/>
      <c r="GN72" s="92"/>
      <c r="GO72" s="92"/>
      <c r="GP72" s="92"/>
      <c r="GQ72" s="92"/>
    </row>
    <row r="73" spans="1:199" s="99" customFormat="1">
      <c r="A73" s="109" t="s">
        <v>231</v>
      </c>
      <c r="B73" s="109"/>
      <c r="C73" s="109"/>
      <c r="D73" s="124"/>
      <c r="E73" s="125"/>
      <c r="F73" s="125"/>
      <c r="G73" s="126"/>
      <c r="H73" s="125"/>
      <c r="I73" s="126"/>
      <c r="J73" s="124"/>
      <c r="K73" s="126"/>
      <c r="L73" s="92"/>
      <c r="M73" s="92"/>
      <c r="N73" s="92"/>
      <c r="O73" s="92"/>
      <c r="P73" s="111">
        <f t="shared" si="0"/>
        <v>0</v>
      </c>
      <c r="Q73" s="111">
        <f t="shared" si="1"/>
        <v>0</v>
      </c>
      <c r="R73" s="111">
        <f t="shared" si="2"/>
        <v>0</v>
      </c>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2"/>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92"/>
      <c r="FG73" s="92"/>
      <c r="FH73" s="92"/>
      <c r="FI73" s="92"/>
      <c r="FJ73" s="92"/>
      <c r="FK73" s="92"/>
      <c r="FL73" s="92"/>
      <c r="FM73" s="92"/>
      <c r="FN73" s="92"/>
      <c r="FO73" s="92"/>
      <c r="FP73" s="92"/>
      <c r="FQ73" s="92"/>
      <c r="FR73" s="92"/>
      <c r="FS73" s="92"/>
      <c r="FT73" s="92"/>
      <c r="FU73" s="92"/>
      <c r="FV73" s="92"/>
      <c r="FW73" s="92"/>
      <c r="FX73" s="92"/>
      <c r="FY73" s="92"/>
      <c r="FZ73" s="92"/>
      <c r="GA73" s="92"/>
      <c r="GB73" s="92"/>
      <c r="GC73" s="92"/>
      <c r="GD73" s="92"/>
      <c r="GE73" s="92"/>
      <c r="GF73" s="92"/>
      <c r="GG73" s="92"/>
      <c r="GH73" s="92"/>
      <c r="GI73" s="92"/>
      <c r="GJ73" s="92"/>
      <c r="GK73" s="92"/>
      <c r="GL73" s="92"/>
      <c r="GM73" s="92"/>
      <c r="GN73" s="92"/>
      <c r="GO73" s="92"/>
      <c r="GP73" s="92"/>
      <c r="GQ73" s="92"/>
    </row>
    <row r="74" spans="1:199" s="99" customFormat="1">
      <c r="A74" s="109" t="s">
        <v>232</v>
      </c>
      <c r="B74" s="109"/>
      <c r="C74" s="109"/>
      <c r="D74" s="124"/>
      <c r="E74" s="125"/>
      <c r="F74" s="125"/>
      <c r="G74" s="126"/>
      <c r="H74" s="125"/>
      <c r="I74" s="126"/>
      <c r="J74" s="124"/>
      <c r="K74" s="126"/>
      <c r="L74" s="92"/>
      <c r="M74" s="92"/>
      <c r="N74" s="92"/>
      <c r="O74" s="92"/>
      <c r="P74" s="111">
        <f t="shared" ref="P74:P137" si="3">IF($J74="Open",1,0)</f>
        <v>0</v>
      </c>
      <c r="Q74" s="111">
        <f t="shared" ref="Q74:Q137" si="4">IF($J74="Closed",1,0)</f>
        <v>0</v>
      </c>
      <c r="R74" s="111">
        <f t="shared" ref="R74:R137" si="5">IF($J74="On Hold",1,0)</f>
        <v>0</v>
      </c>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2"/>
      <c r="CY74" s="92"/>
      <c r="CZ74" s="92"/>
      <c r="DA74" s="92"/>
      <c r="DB74" s="92"/>
      <c r="DC74" s="92"/>
      <c r="DD74" s="92"/>
      <c r="DE74" s="92"/>
      <c r="DF74" s="92"/>
      <c r="DG74" s="92"/>
      <c r="DH74" s="92"/>
      <c r="DI74" s="92"/>
      <c r="DJ74" s="92"/>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2"/>
      <c r="EU74" s="92"/>
      <c r="EV74" s="92"/>
      <c r="EW74" s="92"/>
      <c r="EX74" s="92"/>
      <c r="EY74" s="92"/>
      <c r="EZ74" s="92"/>
      <c r="FA74" s="92"/>
      <c r="FB74" s="92"/>
      <c r="FC74" s="92"/>
      <c r="FD74" s="92"/>
      <c r="FE74" s="92"/>
      <c r="FF74" s="92"/>
      <c r="FG74" s="92"/>
      <c r="FH74" s="92"/>
      <c r="FI74" s="92"/>
      <c r="FJ74" s="92"/>
      <c r="FK74" s="92"/>
      <c r="FL74" s="92"/>
      <c r="FM74" s="92"/>
      <c r="FN74" s="92"/>
      <c r="FO74" s="92"/>
      <c r="FP74" s="92"/>
      <c r="FQ74" s="92"/>
      <c r="FR74" s="92"/>
      <c r="FS74" s="92"/>
      <c r="FT74" s="92"/>
      <c r="FU74" s="92"/>
      <c r="FV74" s="92"/>
      <c r="FW74" s="92"/>
      <c r="FX74" s="92"/>
      <c r="FY74" s="92"/>
      <c r="FZ74" s="92"/>
      <c r="GA74" s="92"/>
      <c r="GB74" s="92"/>
      <c r="GC74" s="92"/>
      <c r="GD74" s="92"/>
      <c r="GE74" s="92"/>
      <c r="GF74" s="92"/>
      <c r="GG74" s="92"/>
      <c r="GH74" s="92"/>
      <c r="GI74" s="92"/>
      <c r="GJ74" s="92"/>
      <c r="GK74" s="92"/>
      <c r="GL74" s="92"/>
      <c r="GM74" s="92"/>
      <c r="GN74" s="92"/>
      <c r="GO74" s="92"/>
      <c r="GP74" s="92"/>
      <c r="GQ74" s="92"/>
    </row>
    <row r="75" spans="1:199" s="99" customFormat="1">
      <c r="A75" s="109" t="s">
        <v>233</v>
      </c>
      <c r="B75" s="109"/>
      <c r="C75" s="109"/>
      <c r="D75" s="124"/>
      <c r="E75" s="125"/>
      <c r="F75" s="125"/>
      <c r="G75" s="126"/>
      <c r="H75" s="125"/>
      <c r="I75" s="126"/>
      <c r="J75" s="124"/>
      <c r="K75" s="126"/>
      <c r="L75" s="92"/>
      <c r="M75" s="92"/>
      <c r="N75" s="92"/>
      <c r="O75" s="92"/>
      <c r="P75" s="111">
        <f t="shared" si="3"/>
        <v>0</v>
      </c>
      <c r="Q75" s="111">
        <f t="shared" si="4"/>
        <v>0</v>
      </c>
      <c r="R75" s="111">
        <f t="shared" si="5"/>
        <v>0</v>
      </c>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c r="DE75" s="92"/>
      <c r="DF75" s="92"/>
      <c r="DG75" s="92"/>
      <c r="DH75" s="92"/>
      <c r="DI75" s="92"/>
      <c r="DJ75" s="92"/>
      <c r="DK75" s="92"/>
      <c r="DL75" s="92"/>
      <c r="DM75" s="92"/>
      <c r="DN75" s="92"/>
      <c r="DO75" s="92"/>
      <c r="DP75" s="92"/>
      <c r="DQ75" s="92"/>
      <c r="DR75" s="92"/>
      <c r="DS75" s="92"/>
      <c r="DT75" s="92"/>
      <c r="DU75" s="92"/>
      <c r="DV75" s="92"/>
      <c r="DW75" s="92"/>
      <c r="DX75" s="92"/>
      <c r="DY75" s="92"/>
      <c r="DZ75" s="92"/>
      <c r="EA75" s="92"/>
      <c r="EB75" s="92"/>
      <c r="EC75" s="92"/>
      <c r="ED75" s="92"/>
      <c r="EE75" s="92"/>
      <c r="EF75" s="92"/>
      <c r="EG75" s="92"/>
      <c r="EH75" s="92"/>
      <c r="EI75" s="92"/>
      <c r="EJ75" s="92"/>
      <c r="EK75" s="92"/>
      <c r="EL75" s="92"/>
      <c r="EM75" s="92"/>
      <c r="EN75" s="92"/>
      <c r="EO75" s="92"/>
      <c r="EP75" s="92"/>
      <c r="EQ75" s="92"/>
      <c r="ER75" s="92"/>
      <c r="ES75" s="92"/>
      <c r="ET75" s="92"/>
      <c r="EU75" s="92"/>
      <c r="EV75" s="92"/>
      <c r="EW75" s="92"/>
      <c r="EX75" s="92"/>
      <c r="EY75" s="92"/>
      <c r="EZ75" s="92"/>
      <c r="FA75" s="92"/>
      <c r="FB75" s="92"/>
      <c r="FC75" s="92"/>
      <c r="FD75" s="92"/>
      <c r="FE75" s="92"/>
      <c r="FF75" s="92"/>
      <c r="FG75" s="92"/>
      <c r="FH75" s="92"/>
      <c r="FI75" s="92"/>
      <c r="FJ75" s="92"/>
      <c r="FK75" s="92"/>
      <c r="FL75" s="92"/>
      <c r="FM75" s="92"/>
      <c r="FN75" s="92"/>
      <c r="FO75" s="92"/>
      <c r="FP75" s="92"/>
      <c r="FQ75" s="92"/>
      <c r="FR75" s="92"/>
      <c r="FS75" s="92"/>
      <c r="FT75" s="92"/>
      <c r="FU75" s="92"/>
      <c r="FV75" s="92"/>
      <c r="FW75" s="92"/>
      <c r="FX75" s="92"/>
      <c r="FY75" s="92"/>
      <c r="FZ75" s="92"/>
      <c r="GA75" s="92"/>
      <c r="GB75" s="92"/>
      <c r="GC75" s="92"/>
      <c r="GD75" s="92"/>
      <c r="GE75" s="92"/>
      <c r="GF75" s="92"/>
      <c r="GG75" s="92"/>
      <c r="GH75" s="92"/>
      <c r="GI75" s="92"/>
      <c r="GJ75" s="92"/>
      <c r="GK75" s="92"/>
      <c r="GL75" s="92"/>
      <c r="GM75" s="92"/>
      <c r="GN75" s="92"/>
      <c r="GO75" s="92"/>
      <c r="GP75" s="92"/>
      <c r="GQ75" s="92"/>
    </row>
    <row r="76" spans="1:199" s="99" customFormat="1">
      <c r="A76" s="109" t="s">
        <v>234</v>
      </c>
      <c r="B76" s="109"/>
      <c r="C76" s="109"/>
      <c r="D76" s="124"/>
      <c r="E76" s="125"/>
      <c r="F76" s="125"/>
      <c r="G76" s="126"/>
      <c r="H76" s="125"/>
      <c r="I76" s="126"/>
      <c r="J76" s="124"/>
      <c r="K76" s="126"/>
      <c r="L76" s="92"/>
      <c r="M76" s="92"/>
      <c r="N76" s="92"/>
      <c r="O76" s="92"/>
      <c r="P76" s="111">
        <f t="shared" si="3"/>
        <v>0</v>
      </c>
      <c r="Q76" s="111">
        <f t="shared" si="4"/>
        <v>0</v>
      </c>
      <c r="R76" s="111">
        <f t="shared" si="5"/>
        <v>0</v>
      </c>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92"/>
      <c r="CT76" s="92"/>
      <c r="CU76" s="92"/>
      <c r="CV76" s="92"/>
      <c r="CW76" s="92"/>
      <c r="CX76" s="92"/>
      <c r="CY76" s="92"/>
      <c r="CZ76" s="92"/>
      <c r="DA76" s="92"/>
      <c r="DB76" s="92"/>
      <c r="DC76" s="92"/>
      <c r="DD76" s="92"/>
      <c r="DE76" s="92"/>
      <c r="DF76" s="92"/>
      <c r="DG76" s="92"/>
      <c r="DH76" s="92"/>
      <c r="DI76" s="92"/>
      <c r="DJ76" s="92"/>
      <c r="DK76" s="92"/>
      <c r="DL76" s="92"/>
      <c r="DM76" s="92"/>
      <c r="DN76" s="92"/>
      <c r="DO76" s="92"/>
      <c r="DP76" s="92"/>
      <c r="DQ76" s="92"/>
      <c r="DR76" s="92"/>
      <c r="DS76" s="92"/>
      <c r="DT76" s="92"/>
      <c r="DU76" s="92"/>
      <c r="DV76" s="92"/>
      <c r="DW76" s="92"/>
      <c r="DX76" s="92"/>
      <c r="DY76" s="92"/>
      <c r="DZ76" s="92"/>
      <c r="EA76" s="92"/>
      <c r="EB76" s="92"/>
      <c r="EC76" s="92"/>
      <c r="ED76" s="92"/>
      <c r="EE76" s="92"/>
      <c r="EF76" s="92"/>
      <c r="EG76" s="92"/>
      <c r="EH76" s="92"/>
      <c r="EI76" s="92"/>
      <c r="EJ76" s="92"/>
      <c r="EK76" s="92"/>
      <c r="EL76" s="92"/>
      <c r="EM76" s="92"/>
      <c r="EN76" s="92"/>
      <c r="EO76" s="92"/>
      <c r="EP76" s="92"/>
      <c r="EQ76" s="92"/>
      <c r="ER76" s="92"/>
      <c r="ES76" s="92"/>
      <c r="ET76" s="92"/>
      <c r="EU76" s="92"/>
      <c r="EV76" s="92"/>
      <c r="EW76" s="92"/>
      <c r="EX76" s="92"/>
      <c r="EY76" s="92"/>
      <c r="EZ76" s="92"/>
      <c r="FA76" s="92"/>
      <c r="FB76" s="92"/>
      <c r="FC76" s="92"/>
      <c r="FD76" s="92"/>
      <c r="FE76" s="92"/>
      <c r="FF76" s="92"/>
      <c r="FG76" s="92"/>
      <c r="FH76" s="92"/>
      <c r="FI76" s="92"/>
      <c r="FJ76" s="92"/>
      <c r="FK76" s="92"/>
      <c r="FL76" s="92"/>
      <c r="FM76" s="92"/>
      <c r="FN76" s="92"/>
      <c r="FO76" s="92"/>
      <c r="FP76" s="92"/>
      <c r="FQ76" s="92"/>
      <c r="FR76" s="92"/>
      <c r="FS76" s="92"/>
      <c r="FT76" s="92"/>
      <c r="FU76" s="92"/>
      <c r="FV76" s="92"/>
      <c r="FW76" s="92"/>
      <c r="FX76" s="92"/>
      <c r="FY76" s="92"/>
      <c r="FZ76" s="92"/>
      <c r="GA76" s="92"/>
      <c r="GB76" s="92"/>
      <c r="GC76" s="92"/>
      <c r="GD76" s="92"/>
      <c r="GE76" s="92"/>
      <c r="GF76" s="92"/>
      <c r="GG76" s="92"/>
      <c r="GH76" s="92"/>
      <c r="GI76" s="92"/>
      <c r="GJ76" s="92"/>
      <c r="GK76" s="92"/>
      <c r="GL76" s="92"/>
      <c r="GM76" s="92"/>
      <c r="GN76" s="92"/>
      <c r="GO76" s="92"/>
      <c r="GP76" s="92"/>
      <c r="GQ76" s="92"/>
    </row>
    <row r="77" spans="1:199" s="99" customFormat="1">
      <c r="A77" s="109" t="s">
        <v>235</v>
      </c>
      <c r="B77" s="109"/>
      <c r="C77" s="109"/>
      <c r="D77" s="124"/>
      <c r="E77" s="125"/>
      <c r="F77" s="125"/>
      <c r="G77" s="126"/>
      <c r="H77" s="125"/>
      <c r="I77" s="126"/>
      <c r="J77" s="124"/>
      <c r="K77" s="126"/>
      <c r="L77" s="92"/>
      <c r="M77" s="92"/>
      <c r="N77" s="92"/>
      <c r="O77" s="92"/>
      <c r="P77" s="111">
        <f t="shared" si="3"/>
        <v>0</v>
      </c>
      <c r="Q77" s="111">
        <f t="shared" si="4"/>
        <v>0</v>
      </c>
      <c r="R77" s="111">
        <f t="shared" si="5"/>
        <v>0</v>
      </c>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c r="CK77" s="92"/>
      <c r="CL77" s="92"/>
      <c r="CM77" s="92"/>
      <c r="CN77" s="92"/>
      <c r="CO77" s="92"/>
      <c r="CP77" s="92"/>
      <c r="CQ77" s="92"/>
      <c r="CR77" s="92"/>
      <c r="CS77" s="92"/>
      <c r="CT77" s="92"/>
      <c r="CU77" s="92"/>
      <c r="CV77" s="92"/>
      <c r="CW77" s="92"/>
      <c r="CX77" s="92"/>
      <c r="CY77" s="92"/>
      <c r="CZ77" s="92"/>
      <c r="DA77" s="92"/>
      <c r="DB77" s="92"/>
      <c r="DC77" s="92"/>
      <c r="DD77" s="92"/>
      <c r="DE77" s="92"/>
      <c r="DF77" s="92"/>
      <c r="DG77" s="92"/>
      <c r="DH77" s="92"/>
      <c r="DI77" s="92"/>
      <c r="DJ77" s="92"/>
      <c r="DK77" s="92"/>
      <c r="DL77" s="92"/>
      <c r="DM77" s="92"/>
      <c r="DN77" s="92"/>
      <c r="DO77" s="92"/>
      <c r="DP77" s="92"/>
      <c r="DQ77" s="92"/>
      <c r="DR77" s="92"/>
      <c r="DS77" s="92"/>
      <c r="DT77" s="92"/>
      <c r="DU77" s="92"/>
      <c r="DV77" s="92"/>
      <c r="DW77" s="92"/>
      <c r="DX77" s="92"/>
      <c r="DY77" s="92"/>
      <c r="DZ77" s="92"/>
      <c r="EA77" s="92"/>
      <c r="EB77" s="92"/>
      <c r="EC77" s="92"/>
      <c r="ED77" s="92"/>
      <c r="EE77" s="92"/>
      <c r="EF77" s="92"/>
      <c r="EG77" s="92"/>
      <c r="EH77" s="92"/>
      <c r="EI77" s="92"/>
      <c r="EJ77" s="92"/>
      <c r="EK77" s="92"/>
      <c r="EL77" s="92"/>
      <c r="EM77" s="92"/>
      <c r="EN77" s="92"/>
      <c r="EO77" s="92"/>
      <c r="EP77" s="92"/>
      <c r="EQ77" s="92"/>
      <c r="ER77" s="92"/>
      <c r="ES77" s="92"/>
      <c r="ET77" s="92"/>
      <c r="EU77" s="92"/>
      <c r="EV77" s="92"/>
      <c r="EW77" s="92"/>
      <c r="EX77" s="92"/>
      <c r="EY77" s="92"/>
      <c r="EZ77" s="92"/>
      <c r="FA77" s="92"/>
      <c r="FB77" s="92"/>
      <c r="FC77" s="92"/>
      <c r="FD77" s="92"/>
      <c r="FE77" s="92"/>
      <c r="FF77" s="92"/>
      <c r="FG77" s="92"/>
      <c r="FH77" s="92"/>
      <c r="FI77" s="92"/>
      <c r="FJ77" s="92"/>
      <c r="FK77" s="92"/>
      <c r="FL77" s="92"/>
      <c r="FM77" s="92"/>
      <c r="FN77" s="92"/>
      <c r="FO77" s="92"/>
      <c r="FP77" s="92"/>
      <c r="FQ77" s="92"/>
      <c r="FR77" s="92"/>
      <c r="FS77" s="92"/>
      <c r="FT77" s="92"/>
      <c r="FU77" s="92"/>
      <c r="FV77" s="92"/>
      <c r="FW77" s="92"/>
      <c r="FX77" s="92"/>
      <c r="FY77" s="92"/>
      <c r="FZ77" s="92"/>
      <c r="GA77" s="92"/>
      <c r="GB77" s="92"/>
      <c r="GC77" s="92"/>
      <c r="GD77" s="92"/>
      <c r="GE77" s="92"/>
      <c r="GF77" s="92"/>
      <c r="GG77" s="92"/>
      <c r="GH77" s="92"/>
      <c r="GI77" s="92"/>
      <c r="GJ77" s="92"/>
      <c r="GK77" s="92"/>
      <c r="GL77" s="92"/>
      <c r="GM77" s="92"/>
      <c r="GN77" s="92"/>
      <c r="GO77" s="92"/>
      <c r="GP77" s="92"/>
      <c r="GQ77" s="92"/>
    </row>
    <row r="78" spans="1:199" s="99" customFormat="1">
      <c r="A78" s="109" t="s">
        <v>236</v>
      </c>
      <c r="B78" s="109"/>
      <c r="C78" s="109"/>
      <c r="D78" s="124"/>
      <c r="E78" s="125"/>
      <c r="F78" s="125"/>
      <c r="G78" s="126"/>
      <c r="H78" s="125"/>
      <c r="I78" s="126"/>
      <c r="J78" s="124"/>
      <c r="K78" s="126"/>
      <c r="L78" s="92"/>
      <c r="M78" s="92"/>
      <c r="N78" s="92"/>
      <c r="O78" s="92"/>
      <c r="P78" s="111">
        <f t="shared" si="3"/>
        <v>0</v>
      </c>
      <c r="Q78" s="111">
        <f t="shared" si="4"/>
        <v>0</v>
      </c>
      <c r="R78" s="111">
        <f t="shared" si="5"/>
        <v>0</v>
      </c>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c r="CK78" s="92"/>
      <c r="CL78" s="92"/>
      <c r="CM78" s="92"/>
      <c r="CN78" s="92"/>
      <c r="CO78" s="92"/>
      <c r="CP78" s="92"/>
      <c r="CQ78" s="92"/>
      <c r="CR78" s="92"/>
      <c r="CS78" s="92"/>
      <c r="CT78" s="92"/>
      <c r="CU78" s="92"/>
      <c r="CV78" s="92"/>
      <c r="CW78" s="92"/>
      <c r="CX78" s="92"/>
      <c r="CY78" s="92"/>
      <c r="CZ78" s="92"/>
      <c r="DA78" s="92"/>
      <c r="DB78" s="92"/>
      <c r="DC78" s="92"/>
      <c r="DD78" s="92"/>
      <c r="DE78" s="92"/>
      <c r="DF78" s="92"/>
      <c r="DG78" s="92"/>
      <c r="DH78" s="92"/>
      <c r="DI78" s="92"/>
      <c r="DJ78" s="92"/>
      <c r="DK78" s="92"/>
      <c r="DL78" s="92"/>
      <c r="DM78" s="92"/>
      <c r="DN78" s="92"/>
      <c r="DO78" s="92"/>
      <c r="DP78" s="92"/>
      <c r="DQ78" s="92"/>
      <c r="DR78" s="92"/>
      <c r="DS78" s="92"/>
      <c r="DT78" s="92"/>
      <c r="DU78" s="92"/>
      <c r="DV78" s="92"/>
      <c r="DW78" s="92"/>
      <c r="DX78" s="92"/>
      <c r="DY78" s="92"/>
      <c r="DZ78" s="92"/>
      <c r="EA78" s="92"/>
      <c r="EB78" s="92"/>
      <c r="EC78" s="92"/>
      <c r="ED78" s="92"/>
      <c r="EE78" s="92"/>
      <c r="EF78" s="92"/>
      <c r="EG78" s="92"/>
      <c r="EH78" s="92"/>
      <c r="EI78" s="92"/>
      <c r="EJ78" s="92"/>
      <c r="EK78" s="92"/>
      <c r="EL78" s="92"/>
      <c r="EM78" s="92"/>
      <c r="EN78" s="92"/>
      <c r="EO78" s="92"/>
      <c r="EP78" s="92"/>
      <c r="EQ78" s="92"/>
      <c r="ER78" s="92"/>
      <c r="ES78" s="92"/>
      <c r="ET78" s="92"/>
      <c r="EU78" s="92"/>
      <c r="EV78" s="92"/>
      <c r="EW78" s="92"/>
      <c r="EX78" s="92"/>
      <c r="EY78" s="92"/>
      <c r="EZ78" s="92"/>
      <c r="FA78" s="92"/>
      <c r="FB78" s="92"/>
      <c r="FC78" s="92"/>
      <c r="FD78" s="92"/>
      <c r="FE78" s="92"/>
      <c r="FF78" s="92"/>
      <c r="FG78" s="92"/>
      <c r="FH78" s="92"/>
      <c r="FI78" s="92"/>
      <c r="FJ78" s="92"/>
      <c r="FK78" s="92"/>
      <c r="FL78" s="92"/>
      <c r="FM78" s="92"/>
      <c r="FN78" s="92"/>
      <c r="FO78" s="92"/>
      <c r="FP78" s="92"/>
      <c r="FQ78" s="92"/>
      <c r="FR78" s="92"/>
      <c r="FS78" s="92"/>
      <c r="FT78" s="92"/>
      <c r="FU78" s="92"/>
      <c r="FV78" s="92"/>
      <c r="FW78" s="92"/>
      <c r="FX78" s="92"/>
      <c r="FY78" s="92"/>
      <c r="FZ78" s="92"/>
      <c r="GA78" s="92"/>
      <c r="GB78" s="92"/>
      <c r="GC78" s="92"/>
      <c r="GD78" s="92"/>
      <c r="GE78" s="92"/>
      <c r="GF78" s="92"/>
      <c r="GG78" s="92"/>
      <c r="GH78" s="92"/>
      <c r="GI78" s="92"/>
      <c r="GJ78" s="92"/>
      <c r="GK78" s="92"/>
      <c r="GL78" s="92"/>
      <c r="GM78" s="92"/>
      <c r="GN78" s="92"/>
      <c r="GO78" s="92"/>
      <c r="GP78" s="92"/>
      <c r="GQ78" s="92"/>
    </row>
    <row r="79" spans="1:199" s="99" customFormat="1">
      <c r="A79" s="109" t="s">
        <v>237</v>
      </c>
      <c r="B79" s="109"/>
      <c r="C79" s="109"/>
      <c r="D79" s="124"/>
      <c r="E79" s="125"/>
      <c r="F79" s="125"/>
      <c r="G79" s="126"/>
      <c r="H79" s="125"/>
      <c r="I79" s="126"/>
      <c r="J79" s="124"/>
      <c r="K79" s="126"/>
      <c r="L79" s="92"/>
      <c r="M79" s="92"/>
      <c r="N79" s="92"/>
      <c r="O79" s="92"/>
      <c r="P79" s="111">
        <f t="shared" si="3"/>
        <v>0</v>
      </c>
      <c r="Q79" s="111">
        <f t="shared" si="4"/>
        <v>0</v>
      </c>
      <c r="R79" s="111">
        <f t="shared" si="5"/>
        <v>0</v>
      </c>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c r="EW79" s="92"/>
      <c r="EX79" s="92"/>
      <c r="EY79" s="92"/>
      <c r="EZ79" s="92"/>
      <c r="FA79" s="92"/>
      <c r="FB79" s="92"/>
      <c r="FC79" s="92"/>
      <c r="FD79" s="92"/>
      <c r="FE79" s="92"/>
      <c r="FF79" s="92"/>
      <c r="FG79" s="92"/>
      <c r="FH79" s="92"/>
      <c r="FI79" s="92"/>
      <c r="FJ79" s="92"/>
      <c r="FK79" s="92"/>
      <c r="FL79" s="92"/>
      <c r="FM79" s="92"/>
      <c r="FN79" s="92"/>
      <c r="FO79" s="92"/>
      <c r="FP79" s="92"/>
      <c r="FQ79" s="92"/>
      <c r="FR79" s="92"/>
      <c r="FS79" s="92"/>
      <c r="FT79" s="92"/>
      <c r="FU79" s="92"/>
      <c r="FV79" s="92"/>
      <c r="FW79" s="92"/>
      <c r="FX79" s="92"/>
      <c r="FY79" s="92"/>
      <c r="FZ79" s="92"/>
      <c r="GA79" s="92"/>
      <c r="GB79" s="92"/>
      <c r="GC79" s="92"/>
      <c r="GD79" s="92"/>
      <c r="GE79" s="92"/>
      <c r="GF79" s="92"/>
      <c r="GG79" s="92"/>
      <c r="GH79" s="92"/>
      <c r="GI79" s="92"/>
      <c r="GJ79" s="92"/>
      <c r="GK79" s="92"/>
      <c r="GL79" s="92"/>
      <c r="GM79" s="92"/>
      <c r="GN79" s="92"/>
      <c r="GO79" s="92"/>
      <c r="GP79" s="92"/>
      <c r="GQ79" s="92"/>
    </row>
    <row r="80" spans="1:199" s="99" customFormat="1">
      <c r="A80" s="109" t="s">
        <v>238</v>
      </c>
      <c r="B80" s="109"/>
      <c r="C80" s="109"/>
      <c r="D80" s="124"/>
      <c r="E80" s="125"/>
      <c r="F80" s="125"/>
      <c r="G80" s="126"/>
      <c r="H80" s="125"/>
      <c r="I80" s="126"/>
      <c r="J80" s="124"/>
      <c r="K80" s="126"/>
      <c r="L80" s="92"/>
      <c r="M80" s="92"/>
      <c r="N80" s="92"/>
      <c r="O80" s="92"/>
      <c r="P80" s="111">
        <f t="shared" si="3"/>
        <v>0</v>
      </c>
      <c r="Q80" s="111">
        <f t="shared" si="4"/>
        <v>0</v>
      </c>
      <c r="R80" s="111">
        <f t="shared" si="5"/>
        <v>0</v>
      </c>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2"/>
      <c r="CS80" s="92"/>
      <c r="CT80" s="92"/>
      <c r="CU80" s="92"/>
      <c r="CV80" s="92"/>
      <c r="CW80" s="92"/>
      <c r="CX80" s="92"/>
      <c r="CY80" s="92"/>
      <c r="CZ80" s="92"/>
      <c r="DA80" s="92"/>
      <c r="DB80" s="92"/>
      <c r="DC80" s="92"/>
      <c r="DD80" s="92"/>
      <c r="DE80" s="92"/>
      <c r="DF80" s="92"/>
      <c r="DG80" s="92"/>
      <c r="DH80" s="92"/>
      <c r="DI80" s="92"/>
      <c r="DJ80" s="92"/>
      <c r="DK80" s="92"/>
      <c r="DL80" s="92"/>
      <c r="DM80" s="92"/>
      <c r="DN80" s="92"/>
      <c r="DO80" s="92"/>
      <c r="DP80" s="92"/>
      <c r="DQ80" s="92"/>
      <c r="DR80" s="92"/>
      <c r="DS80" s="92"/>
      <c r="DT80" s="92"/>
      <c r="DU80" s="92"/>
      <c r="DV80" s="92"/>
      <c r="DW80" s="92"/>
      <c r="DX80" s="92"/>
      <c r="DY80" s="92"/>
      <c r="DZ80" s="92"/>
      <c r="EA80" s="92"/>
      <c r="EB80" s="92"/>
      <c r="EC80" s="92"/>
      <c r="ED80" s="92"/>
      <c r="EE80" s="92"/>
      <c r="EF80" s="92"/>
      <c r="EG80" s="92"/>
      <c r="EH80" s="92"/>
      <c r="EI80" s="92"/>
      <c r="EJ80" s="92"/>
      <c r="EK80" s="92"/>
      <c r="EL80" s="92"/>
      <c r="EM80" s="92"/>
      <c r="EN80" s="92"/>
      <c r="EO80" s="92"/>
      <c r="EP80" s="92"/>
      <c r="EQ80" s="92"/>
      <c r="ER80" s="92"/>
      <c r="ES80" s="92"/>
      <c r="ET80" s="92"/>
      <c r="EU80" s="92"/>
      <c r="EV80" s="92"/>
      <c r="EW80" s="92"/>
      <c r="EX80" s="92"/>
      <c r="EY80" s="92"/>
      <c r="EZ80" s="92"/>
      <c r="FA80" s="92"/>
      <c r="FB80" s="92"/>
      <c r="FC80" s="92"/>
      <c r="FD80" s="92"/>
      <c r="FE80" s="92"/>
      <c r="FF80" s="92"/>
      <c r="FG80" s="92"/>
      <c r="FH80" s="92"/>
      <c r="FI80" s="92"/>
      <c r="FJ80" s="92"/>
      <c r="FK80" s="92"/>
      <c r="FL80" s="92"/>
      <c r="FM80" s="92"/>
      <c r="FN80" s="92"/>
      <c r="FO80" s="92"/>
      <c r="FP80" s="92"/>
      <c r="FQ80" s="92"/>
      <c r="FR80" s="92"/>
      <c r="FS80" s="92"/>
      <c r="FT80" s="92"/>
      <c r="FU80" s="92"/>
      <c r="FV80" s="92"/>
      <c r="FW80" s="92"/>
      <c r="FX80" s="92"/>
      <c r="FY80" s="92"/>
      <c r="FZ80" s="92"/>
      <c r="GA80" s="92"/>
      <c r="GB80" s="92"/>
      <c r="GC80" s="92"/>
      <c r="GD80" s="92"/>
      <c r="GE80" s="92"/>
      <c r="GF80" s="92"/>
      <c r="GG80" s="92"/>
      <c r="GH80" s="92"/>
      <c r="GI80" s="92"/>
      <c r="GJ80" s="92"/>
      <c r="GK80" s="92"/>
      <c r="GL80" s="92"/>
      <c r="GM80" s="92"/>
      <c r="GN80" s="92"/>
      <c r="GO80" s="92"/>
      <c r="GP80" s="92"/>
      <c r="GQ80" s="92"/>
    </row>
    <row r="81" spans="1:199" s="99" customFormat="1">
      <c r="A81" s="109" t="s">
        <v>239</v>
      </c>
      <c r="B81" s="109"/>
      <c r="C81" s="109"/>
      <c r="D81" s="124"/>
      <c r="E81" s="125"/>
      <c r="F81" s="125"/>
      <c r="G81" s="126"/>
      <c r="H81" s="125"/>
      <c r="I81" s="126"/>
      <c r="J81" s="124"/>
      <c r="K81" s="126"/>
      <c r="L81" s="92"/>
      <c r="M81" s="92"/>
      <c r="N81" s="92"/>
      <c r="O81" s="92"/>
      <c r="P81" s="111">
        <f t="shared" si="3"/>
        <v>0</v>
      </c>
      <c r="Q81" s="111">
        <f t="shared" si="4"/>
        <v>0</v>
      </c>
      <c r="R81" s="111">
        <f t="shared" si="5"/>
        <v>0</v>
      </c>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c r="CK81" s="92"/>
      <c r="CL81" s="92"/>
      <c r="CM81" s="92"/>
      <c r="CN81" s="92"/>
      <c r="CO81" s="92"/>
      <c r="CP81" s="92"/>
      <c r="CQ81" s="92"/>
      <c r="CR81" s="92"/>
      <c r="CS81" s="92"/>
      <c r="CT81" s="92"/>
      <c r="CU81" s="92"/>
      <c r="CV81" s="92"/>
      <c r="CW81" s="92"/>
      <c r="CX81" s="92"/>
      <c r="CY81" s="92"/>
      <c r="CZ81" s="92"/>
      <c r="DA81" s="92"/>
      <c r="DB81" s="92"/>
      <c r="DC81" s="92"/>
      <c r="DD81" s="92"/>
      <c r="DE81" s="92"/>
      <c r="DF81" s="92"/>
      <c r="DG81" s="92"/>
      <c r="DH81" s="92"/>
      <c r="DI81" s="92"/>
      <c r="DJ81" s="92"/>
      <c r="DK81" s="92"/>
      <c r="DL81" s="92"/>
      <c r="DM81" s="92"/>
      <c r="DN81" s="92"/>
      <c r="DO81" s="92"/>
      <c r="DP81" s="92"/>
      <c r="DQ81" s="92"/>
      <c r="DR81" s="92"/>
      <c r="DS81" s="92"/>
      <c r="DT81" s="92"/>
      <c r="DU81" s="92"/>
      <c r="DV81" s="92"/>
      <c r="DW81" s="92"/>
      <c r="DX81" s="92"/>
      <c r="DY81" s="92"/>
      <c r="DZ81" s="92"/>
      <c r="EA81" s="92"/>
      <c r="EB81" s="92"/>
      <c r="EC81" s="92"/>
      <c r="ED81" s="92"/>
      <c r="EE81" s="92"/>
      <c r="EF81" s="92"/>
      <c r="EG81" s="92"/>
      <c r="EH81" s="92"/>
      <c r="EI81" s="92"/>
      <c r="EJ81" s="92"/>
      <c r="EK81" s="92"/>
      <c r="EL81" s="92"/>
      <c r="EM81" s="92"/>
      <c r="EN81" s="92"/>
      <c r="EO81" s="92"/>
      <c r="EP81" s="92"/>
      <c r="EQ81" s="92"/>
      <c r="ER81" s="92"/>
      <c r="ES81" s="92"/>
      <c r="ET81" s="92"/>
      <c r="EU81" s="92"/>
      <c r="EV81" s="92"/>
      <c r="EW81" s="92"/>
      <c r="EX81" s="92"/>
      <c r="EY81" s="92"/>
      <c r="EZ81" s="92"/>
      <c r="FA81" s="92"/>
      <c r="FB81" s="92"/>
      <c r="FC81" s="92"/>
      <c r="FD81" s="92"/>
      <c r="FE81" s="92"/>
      <c r="FF81" s="92"/>
      <c r="FG81" s="92"/>
      <c r="FH81" s="92"/>
      <c r="FI81" s="92"/>
      <c r="FJ81" s="92"/>
      <c r="FK81" s="92"/>
      <c r="FL81" s="92"/>
      <c r="FM81" s="92"/>
      <c r="FN81" s="92"/>
      <c r="FO81" s="92"/>
      <c r="FP81" s="92"/>
      <c r="FQ81" s="92"/>
      <c r="FR81" s="92"/>
      <c r="FS81" s="92"/>
      <c r="FT81" s="92"/>
      <c r="FU81" s="92"/>
      <c r="FV81" s="92"/>
      <c r="FW81" s="92"/>
      <c r="FX81" s="92"/>
      <c r="FY81" s="92"/>
      <c r="FZ81" s="92"/>
      <c r="GA81" s="92"/>
      <c r="GB81" s="92"/>
      <c r="GC81" s="92"/>
      <c r="GD81" s="92"/>
      <c r="GE81" s="92"/>
      <c r="GF81" s="92"/>
      <c r="GG81" s="92"/>
      <c r="GH81" s="92"/>
      <c r="GI81" s="92"/>
      <c r="GJ81" s="92"/>
      <c r="GK81" s="92"/>
      <c r="GL81" s="92"/>
      <c r="GM81" s="92"/>
      <c r="GN81" s="92"/>
      <c r="GO81" s="92"/>
      <c r="GP81" s="92"/>
      <c r="GQ81" s="92"/>
    </row>
    <row r="82" spans="1:199" s="99" customFormat="1">
      <c r="A82" s="109" t="s">
        <v>240</v>
      </c>
      <c r="B82" s="109"/>
      <c r="C82" s="109"/>
      <c r="D82" s="124"/>
      <c r="E82" s="125"/>
      <c r="F82" s="125"/>
      <c r="G82" s="126"/>
      <c r="H82" s="125"/>
      <c r="I82" s="126"/>
      <c r="J82" s="124"/>
      <c r="K82" s="126"/>
      <c r="L82" s="92"/>
      <c r="M82" s="92"/>
      <c r="N82" s="92"/>
      <c r="O82" s="92"/>
      <c r="P82" s="111">
        <f t="shared" si="3"/>
        <v>0</v>
      </c>
      <c r="Q82" s="111">
        <f t="shared" si="4"/>
        <v>0</v>
      </c>
      <c r="R82" s="111">
        <f t="shared" si="5"/>
        <v>0</v>
      </c>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c r="EW82" s="92"/>
      <c r="EX82" s="92"/>
      <c r="EY82" s="92"/>
      <c r="EZ82" s="92"/>
      <c r="FA82" s="92"/>
      <c r="FB82" s="92"/>
      <c r="FC82" s="92"/>
      <c r="FD82" s="92"/>
      <c r="FE82" s="92"/>
      <c r="FF82" s="92"/>
      <c r="FG82" s="92"/>
      <c r="FH82" s="92"/>
      <c r="FI82" s="92"/>
      <c r="FJ82" s="92"/>
      <c r="FK82" s="92"/>
      <c r="FL82" s="92"/>
      <c r="FM82" s="92"/>
      <c r="FN82" s="92"/>
      <c r="FO82" s="92"/>
      <c r="FP82" s="92"/>
      <c r="FQ82" s="92"/>
      <c r="FR82" s="92"/>
      <c r="FS82" s="92"/>
      <c r="FT82" s="92"/>
      <c r="FU82" s="92"/>
      <c r="FV82" s="92"/>
      <c r="FW82" s="92"/>
      <c r="FX82" s="92"/>
      <c r="FY82" s="92"/>
      <c r="FZ82" s="92"/>
      <c r="GA82" s="92"/>
      <c r="GB82" s="92"/>
      <c r="GC82" s="92"/>
      <c r="GD82" s="92"/>
      <c r="GE82" s="92"/>
      <c r="GF82" s="92"/>
      <c r="GG82" s="92"/>
      <c r="GH82" s="92"/>
      <c r="GI82" s="92"/>
      <c r="GJ82" s="92"/>
      <c r="GK82" s="92"/>
      <c r="GL82" s="92"/>
      <c r="GM82" s="92"/>
      <c r="GN82" s="92"/>
      <c r="GO82" s="92"/>
      <c r="GP82" s="92"/>
      <c r="GQ82" s="92"/>
    </row>
    <row r="83" spans="1:199" s="99" customFormat="1">
      <c r="A83" s="109" t="s">
        <v>241</v>
      </c>
      <c r="B83" s="109"/>
      <c r="C83" s="109"/>
      <c r="D83" s="124"/>
      <c r="E83" s="125"/>
      <c r="F83" s="125"/>
      <c r="G83" s="126"/>
      <c r="H83" s="125"/>
      <c r="I83" s="126"/>
      <c r="J83" s="124"/>
      <c r="K83" s="126"/>
      <c r="L83" s="92"/>
      <c r="M83" s="92"/>
      <c r="N83" s="92"/>
      <c r="O83" s="92"/>
      <c r="P83" s="111">
        <f t="shared" si="3"/>
        <v>0</v>
      </c>
      <c r="Q83" s="111">
        <f t="shared" si="4"/>
        <v>0</v>
      </c>
      <c r="R83" s="111">
        <f t="shared" si="5"/>
        <v>0</v>
      </c>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c r="CK83" s="92"/>
      <c r="CL83" s="92"/>
      <c r="CM83" s="92"/>
      <c r="CN83" s="92"/>
      <c r="CO83" s="92"/>
      <c r="CP83" s="92"/>
      <c r="CQ83" s="92"/>
      <c r="CR83" s="92"/>
      <c r="CS83" s="92"/>
      <c r="CT83" s="92"/>
      <c r="CU83" s="92"/>
      <c r="CV83" s="92"/>
      <c r="CW83" s="92"/>
      <c r="CX83" s="92"/>
      <c r="CY83" s="92"/>
      <c r="CZ83" s="92"/>
      <c r="DA83" s="92"/>
      <c r="DB83" s="92"/>
      <c r="DC83" s="92"/>
      <c r="DD83" s="92"/>
      <c r="DE83" s="92"/>
      <c r="DF83" s="92"/>
      <c r="DG83" s="92"/>
      <c r="DH83" s="92"/>
      <c r="DI83" s="92"/>
      <c r="DJ83" s="92"/>
      <c r="DK83" s="92"/>
      <c r="DL83" s="92"/>
      <c r="DM83" s="92"/>
      <c r="DN83" s="92"/>
      <c r="DO83" s="92"/>
      <c r="DP83" s="92"/>
      <c r="DQ83" s="92"/>
      <c r="DR83" s="92"/>
      <c r="DS83" s="92"/>
      <c r="DT83" s="92"/>
      <c r="DU83" s="92"/>
      <c r="DV83" s="92"/>
      <c r="DW83" s="92"/>
      <c r="DX83" s="92"/>
      <c r="DY83" s="92"/>
      <c r="DZ83" s="92"/>
      <c r="EA83" s="92"/>
      <c r="EB83" s="92"/>
      <c r="EC83" s="92"/>
      <c r="ED83" s="92"/>
      <c r="EE83" s="92"/>
      <c r="EF83" s="92"/>
      <c r="EG83" s="92"/>
      <c r="EH83" s="92"/>
      <c r="EI83" s="92"/>
      <c r="EJ83" s="92"/>
      <c r="EK83" s="92"/>
      <c r="EL83" s="92"/>
      <c r="EM83" s="92"/>
      <c r="EN83" s="92"/>
      <c r="EO83" s="92"/>
      <c r="EP83" s="92"/>
      <c r="EQ83" s="92"/>
      <c r="ER83" s="92"/>
      <c r="ES83" s="92"/>
      <c r="ET83" s="92"/>
      <c r="EU83" s="92"/>
      <c r="EV83" s="92"/>
      <c r="EW83" s="92"/>
      <c r="EX83" s="92"/>
      <c r="EY83" s="92"/>
      <c r="EZ83" s="92"/>
      <c r="FA83" s="92"/>
      <c r="FB83" s="92"/>
      <c r="FC83" s="92"/>
      <c r="FD83" s="92"/>
      <c r="FE83" s="92"/>
      <c r="FF83" s="92"/>
      <c r="FG83" s="92"/>
      <c r="FH83" s="92"/>
      <c r="FI83" s="92"/>
      <c r="FJ83" s="92"/>
      <c r="FK83" s="92"/>
      <c r="FL83" s="92"/>
      <c r="FM83" s="92"/>
      <c r="FN83" s="92"/>
      <c r="FO83" s="92"/>
      <c r="FP83" s="92"/>
      <c r="FQ83" s="92"/>
      <c r="FR83" s="92"/>
      <c r="FS83" s="92"/>
      <c r="FT83" s="92"/>
      <c r="FU83" s="92"/>
      <c r="FV83" s="92"/>
      <c r="FW83" s="92"/>
      <c r="FX83" s="92"/>
      <c r="FY83" s="92"/>
      <c r="FZ83" s="92"/>
      <c r="GA83" s="92"/>
      <c r="GB83" s="92"/>
      <c r="GC83" s="92"/>
      <c r="GD83" s="92"/>
      <c r="GE83" s="92"/>
      <c r="GF83" s="92"/>
      <c r="GG83" s="92"/>
      <c r="GH83" s="92"/>
      <c r="GI83" s="92"/>
      <c r="GJ83" s="92"/>
      <c r="GK83" s="92"/>
      <c r="GL83" s="92"/>
      <c r="GM83" s="92"/>
      <c r="GN83" s="92"/>
      <c r="GO83" s="92"/>
      <c r="GP83" s="92"/>
      <c r="GQ83" s="92"/>
    </row>
    <row r="84" spans="1:199" s="99" customFormat="1">
      <c r="A84" s="109" t="s">
        <v>242</v>
      </c>
      <c r="B84" s="109"/>
      <c r="C84" s="109"/>
      <c r="D84" s="124"/>
      <c r="E84" s="125"/>
      <c r="F84" s="125"/>
      <c r="G84" s="126"/>
      <c r="H84" s="125"/>
      <c r="I84" s="126"/>
      <c r="J84" s="124"/>
      <c r="K84" s="126"/>
      <c r="L84" s="92"/>
      <c r="M84" s="92"/>
      <c r="N84" s="92"/>
      <c r="O84" s="92"/>
      <c r="P84" s="111">
        <f t="shared" si="3"/>
        <v>0</v>
      </c>
      <c r="Q84" s="111">
        <f t="shared" si="4"/>
        <v>0</v>
      </c>
      <c r="R84" s="111">
        <f t="shared" si="5"/>
        <v>0</v>
      </c>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c r="DE84" s="92"/>
      <c r="DF84" s="92"/>
      <c r="DG84" s="92"/>
      <c r="DH84" s="92"/>
      <c r="DI84" s="92"/>
      <c r="DJ84" s="92"/>
      <c r="DK84" s="92"/>
      <c r="DL84" s="92"/>
      <c r="DM84" s="92"/>
      <c r="DN84" s="92"/>
      <c r="DO84" s="92"/>
      <c r="DP84" s="92"/>
      <c r="DQ84" s="92"/>
      <c r="DR84" s="92"/>
      <c r="DS84" s="92"/>
      <c r="DT84" s="92"/>
      <c r="DU84" s="92"/>
      <c r="DV84" s="92"/>
      <c r="DW84" s="92"/>
      <c r="DX84" s="92"/>
      <c r="DY84" s="92"/>
      <c r="DZ84" s="92"/>
      <c r="EA84" s="92"/>
      <c r="EB84" s="92"/>
      <c r="EC84" s="92"/>
      <c r="ED84" s="92"/>
      <c r="EE84" s="92"/>
      <c r="EF84" s="92"/>
      <c r="EG84" s="92"/>
      <c r="EH84" s="92"/>
      <c r="EI84" s="92"/>
      <c r="EJ84" s="92"/>
      <c r="EK84" s="92"/>
      <c r="EL84" s="92"/>
      <c r="EM84" s="92"/>
      <c r="EN84" s="92"/>
      <c r="EO84" s="92"/>
      <c r="EP84" s="92"/>
      <c r="EQ84" s="92"/>
      <c r="ER84" s="92"/>
      <c r="ES84" s="92"/>
      <c r="ET84" s="92"/>
      <c r="EU84" s="92"/>
      <c r="EV84" s="92"/>
      <c r="EW84" s="92"/>
      <c r="EX84" s="92"/>
      <c r="EY84" s="92"/>
      <c r="EZ84" s="92"/>
      <c r="FA84" s="92"/>
      <c r="FB84" s="92"/>
      <c r="FC84" s="92"/>
      <c r="FD84" s="92"/>
      <c r="FE84" s="92"/>
      <c r="FF84" s="92"/>
      <c r="FG84" s="92"/>
      <c r="FH84" s="92"/>
      <c r="FI84" s="92"/>
      <c r="FJ84" s="92"/>
      <c r="FK84" s="92"/>
      <c r="FL84" s="92"/>
      <c r="FM84" s="92"/>
      <c r="FN84" s="92"/>
      <c r="FO84" s="92"/>
      <c r="FP84" s="92"/>
      <c r="FQ84" s="92"/>
      <c r="FR84" s="92"/>
      <c r="FS84" s="92"/>
      <c r="FT84" s="92"/>
      <c r="FU84" s="92"/>
      <c r="FV84" s="92"/>
      <c r="FW84" s="92"/>
      <c r="FX84" s="92"/>
      <c r="FY84" s="92"/>
      <c r="FZ84" s="92"/>
      <c r="GA84" s="92"/>
      <c r="GB84" s="92"/>
      <c r="GC84" s="92"/>
      <c r="GD84" s="92"/>
      <c r="GE84" s="92"/>
      <c r="GF84" s="92"/>
      <c r="GG84" s="92"/>
      <c r="GH84" s="92"/>
      <c r="GI84" s="92"/>
      <c r="GJ84" s="92"/>
      <c r="GK84" s="92"/>
      <c r="GL84" s="92"/>
      <c r="GM84" s="92"/>
      <c r="GN84" s="92"/>
      <c r="GO84" s="92"/>
      <c r="GP84" s="92"/>
      <c r="GQ84" s="92"/>
    </row>
    <row r="85" spans="1:199" s="99" customFormat="1">
      <c r="A85" s="109" t="s">
        <v>243</v>
      </c>
      <c r="B85" s="109"/>
      <c r="C85" s="109"/>
      <c r="D85" s="124"/>
      <c r="E85" s="125"/>
      <c r="F85" s="125"/>
      <c r="G85" s="126"/>
      <c r="H85" s="125"/>
      <c r="I85" s="126"/>
      <c r="J85" s="124"/>
      <c r="K85" s="126"/>
      <c r="L85" s="92"/>
      <c r="M85" s="92"/>
      <c r="N85" s="92"/>
      <c r="O85" s="92"/>
      <c r="P85" s="111">
        <f t="shared" si="3"/>
        <v>0</v>
      </c>
      <c r="Q85" s="111">
        <f t="shared" si="4"/>
        <v>0</v>
      </c>
      <c r="R85" s="111">
        <f t="shared" si="5"/>
        <v>0</v>
      </c>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c r="DE85" s="92"/>
      <c r="DF85" s="92"/>
      <c r="DG85" s="92"/>
      <c r="DH85" s="92"/>
      <c r="DI85" s="92"/>
      <c r="DJ85" s="92"/>
      <c r="DK85" s="92"/>
      <c r="DL85" s="92"/>
      <c r="DM85" s="92"/>
      <c r="DN85" s="92"/>
      <c r="DO85" s="92"/>
      <c r="DP85" s="92"/>
      <c r="DQ85" s="92"/>
      <c r="DR85" s="92"/>
      <c r="DS85" s="92"/>
      <c r="DT85" s="92"/>
      <c r="DU85" s="92"/>
      <c r="DV85" s="92"/>
      <c r="DW85" s="92"/>
      <c r="DX85" s="92"/>
      <c r="DY85" s="92"/>
      <c r="DZ85" s="92"/>
      <c r="EA85" s="92"/>
      <c r="EB85" s="92"/>
      <c r="EC85" s="92"/>
      <c r="ED85" s="92"/>
      <c r="EE85" s="92"/>
      <c r="EF85" s="92"/>
      <c r="EG85" s="92"/>
      <c r="EH85" s="92"/>
      <c r="EI85" s="92"/>
      <c r="EJ85" s="92"/>
      <c r="EK85" s="92"/>
      <c r="EL85" s="92"/>
      <c r="EM85" s="92"/>
      <c r="EN85" s="92"/>
      <c r="EO85" s="92"/>
      <c r="EP85" s="92"/>
      <c r="EQ85" s="92"/>
      <c r="ER85" s="92"/>
      <c r="ES85" s="92"/>
      <c r="ET85" s="92"/>
      <c r="EU85" s="92"/>
      <c r="EV85" s="92"/>
      <c r="EW85" s="92"/>
      <c r="EX85" s="92"/>
      <c r="EY85" s="92"/>
      <c r="EZ85" s="92"/>
      <c r="FA85" s="92"/>
      <c r="FB85" s="92"/>
      <c r="FC85" s="92"/>
      <c r="FD85" s="92"/>
      <c r="FE85" s="92"/>
      <c r="FF85" s="92"/>
      <c r="FG85" s="92"/>
      <c r="FH85" s="92"/>
      <c r="FI85" s="92"/>
      <c r="FJ85" s="92"/>
      <c r="FK85" s="92"/>
      <c r="FL85" s="92"/>
      <c r="FM85" s="92"/>
      <c r="FN85" s="92"/>
      <c r="FO85" s="92"/>
      <c r="FP85" s="92"/>
      <c r="FQ85" s="92"/>
      <c r="FR85" s="92"/>
      <c r="FS85" s="92"/>
      <c r="FT85" s="92"/>
      <c r="FU85" s="92"/>
      <c r="FV85" s="92"/>
      <c r="FW85" s="92"/>
      <c r="FX85" s="92"/>
      <c r="FY85" s="92"/>
      <c r="FZ85" s="92"/>
      <c r="GA85" s="92"/>
      <c r="GB85" s="92"/>
      <c r="GC85" s="92"/>
      <c r="GD85" s="92"/>
      <c r="GE85" s="92"/>
      <c r="GF85" s="92"/>
      <c r="GG85" s="92"/>
      <c r="GH85" s="92"/>
      <c r="GI85" s="92"/>
      <c r="GJ85" s="92"/>
      <c r="GK85" s="92"/>
      <c r="GL85" s="92"/>
      <c r="GM85" s="92"/>
      <c r="GN85" s="92"/>
      <c r="GO85" s="92"/>
      <c r="GP85" s="92"/>
      <c r="GQ85" s="92"/>
    </row>
    <row r="86" spans="1:199" s="99" customFormat="1">
      <c r="A86" s="109" t="s">
        <v>244</v>
      </c>
      <c r="B86" s="109"/>
      <c r="C86" s="109"/>
      <c r="D86" s="124"/>
      <c r="E86" s="125"/>
      <c r="F86" s="125"/>
      <c r="G86" s="126"/>
      <c r="H86" s="125"/>
      <c r="I86" s="126"/>
      <c r="J86" s="124"/>
      <c r="K86" s="126"/>
      <c r="L86" s="92"/>
      <c r="M86" s="92"/>
      <c r="N86" s="92"/>
      <c r="O86" s="92"/>
      <c r="P86" s="111">
        <f t="shared" si="3"/>
        <v>0</v>
      </c>
      <c r="Q86" s="111">
        <f t="shared" si="4"/>
        <v>0</v>
      </c>
      <c r="R86" s="111">
        <f t="shared" si="5"/>
        <v>0</v>
      </c>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c r="GK86" s="92"/>
      <c r="GL86" s="92"/>
      <c r="GM86" s="92"/>
      <c r="GN86" s="92"/>
      <c r="GO86" s="92"/>
      <c r="GP86" s="92"/>
      <c r="GQ86" s="92"/>
    </row>
    <row r="87" spans="1:199" s="99" customFormat="1">
      <c r="A87" s="109" t="s">
        <v>245</v>
      </c>
      <c r="B87" s="109"/>
      <c r="C87" s="109"/>
      <c r="D87" s="124"/>
      <c r="E87" s="125"/>
      <c r="F87" s="125"/>
      <c r="G87" s="126"/>
      <c r="H87" s="125"/>
      <c r="I87" s="126"/>
      <c r="J87" s="124"/>
      <c r="K87" s="126"/>
      <c r="L87" s="92"/>
      <c r="M87" s="92"/>
      <c r="N87" s="92"/>
      <c r="O87" s="92"/>
      <c r="P87" s="111">
        <f t="shared" si="3"/>
        <v>0</v>
      </c>
      <c r="Q87" s="111">
        <f t="shared" si="4"/>
        <v>0</v>
      </c>
      <c r="R87" s="111">
        <f t="shared" si="5"/>
        <v>0</v>
      </c>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c r="GK87" s="92"/>
      <c r="GL87" s="92"/>
      <c r="GM87" s="92"/>
      <c r="GN87" s="92"/>
      <c r="GO87" s="92"/>
      <c r="GP87" s="92"/>
      <c r="GQ87" s="92"/>
    </row>
    <row r="88" spans="1:199" s="99" customFormat="1">
      <c r="A88" s="109" t="s">
        <v>246</v>
      </c>
      <c r="B88" s="109"/>
      <c r="C88" s="109"/>
      <c r="D88" s="124"/>
      <c r="E88" s="125"/>
      <c r="F88" s="125"/>
      <c r="G88" s="126"/>
      <c r="H88" s="125"/>
      <c r="I88" s="126"/>
      <c r="J88" s="124"/>
      <c r="K88" s="126"/>
      <c r="L88" s="92"/>
      <c r="M88" s="92"/>
      <c r="N88" s="92"/>
      <c r="O88" s="92"/>
      <c r="P88" s="111">
        <f t="shared" si="3"/>
        <v>0</v>
      </c>
      <c r="Q88" s="111">
        <f t="shared" si="4"/>
        <v>0</v>
      </c>
      <c r="R88" s="111">
        <f t="shared" si="5"/>
        <v>0</v>
      </c>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c r="GK88" s="92"/>
      <c r="GL88" s="92"/>
      <c r="GM88" s="92"/>
      <c r="GN88" s="92"/>
      <c r="GO88" s="92"/>
      <c r="GP88" s="92"/>
      <c r="GQ88" s="92"/>
    </row>
    <row r="89" spans="1:199" s="99" customFormat="1">
      <c r="A89" s="109" t="s">
        <v>247</v>
      </c>
      <c r="B89" s="109"/>
      <c r="C89" s="109"/>
      <c r="D89" s="124"/>
      <c r="E89" s="125"/>
      <c r="F89" s="125"/>
      <c r="G89" s="126"/>
      <c r="H89" s="125"/>
      <c r="I89" s="126"/>
      <c r="J89" s="124"/>
      <c r="K89" s="126"/>
      <c r="L89" s="92"/>
      <c r="M89" s="92"/>
      <c r="N89" s="92"/>
      <c r="O89" s="92"/>
      <c r="P89" s="111">
        <f t="shared" si="3"/>
        <v>0</v>
      </c>
      <c r="Q89" s="111">
        <f t="shared" si="4"/>
        <v>0</v>
      </c>
      <c r="R89" s="111">
        <f t="shared" si="5"/>
        <v>0</v>
      </c>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c r="DE89" s="92"/>
      <c r="DF89" s="92"/>
      <c r="DG89" s="92"/>
      <c r="DH89" s="92"/>
      <c r="DI89" s="92"/>
      <c r="DJ89" s="92"/>
      <c r="DK89" s="92"/>
      <c r="DL89" s="92"/>
      <c r="DM89" s="92"/>
      <c r="DN89" s="92"/>
      <c r="DO89" s="92"/>
      <c r="DP89" s="92"/>
      <c r="DQ89" s="92"/>
      <c r="DR89" s="92"/>
      <c r="DS89" s="92"/>
      <c r="DT89" s="92"/>
      <c r="DU89" s="92"/>
      <c r="DV89" s="92"/>
      <c r="DW89" s="92"/>
      <c r="DX89" s="92"/>
      <c r="DY89" s="92"/>
      <c r="DZ89" s="92"/>
      <c r="EA89" s="92"/>
      <c r="EB89" s="92"/>
      <c r="EC89" s="92"/>
      <c r="ED89" s="92"/>
      <c r="EE89" s="92"/>
      <c r="EF89" s="92"/>
      <c r="EG89" s="92"/>
      <c r="EH89" s="92"/>
      <c r="EI89" s="92"/>
      <c r="EJ89" s="92"/>
      <c r="EK89" s="92"/>
      <c r="EL89" s="92"/>
      <c r="EM89" s="92"/>
      <c r="EN89" s="92"/>
      <c r="EO89" s="92"/>
      <c r="EP89" s="92"/>
      <c r="EQ89" s="92"/>
      <c r="ER89" s="92"/>
      <c r="ES89" s="92"/>
      <c r="ET89" s="92"/>
      <c r="EU89" s="92"/>
      <c r="EV89" s="92"/>
      <c r="EW89" s="92"/>
      <c r="EX89" s="92"/>
      <c r="EY89" s="92"/>
      <c r="EZ89" s="92"/>
      <c r="FA89" s="92"/>
      <c r="FB89" s="92"/>
      <c r="FC89" s="92"/>
      <c r="FD89" s="92"/>
      <c r="FE89" s="92"/>
      <c r="FF89" s="92"/>
      <c r="FG89" s="92"/>
      <c r="FH89" s="92"/>
      <c r="FI89" s="92"/>
      <c r="FJ89" s="92"/>
      <c r="FK89" s="92"/>
      <c r="FL89" s="92"/>
      <c r="FM89" s="92"/>
      <c r="FN89" s="92"/>
      <c r="FO89" s="92"/>
      <c r="FP89" s="92"/>
      <c r="FQ89" s="92"/>
      <c r="FR89" s="92"/>
      <c r="FS89" s="92"/>
      <c r="FT89" s="92"/>
      <c r="FU89" s="92"/>
      <c r="FV89" s="92"/>
      <c r="FW89" s="92"/>
      <c r="FX89" s="92"/>
      <c r="FY89" s="92"/>
      <c r="FZ89" s="92"/>
      <c r="GA89" s="92"/>
      <c r="GB89" s="92"/>
      <c r="GC89" s="92"/>
      <c r="GD89" s="92"/>
      <c r="GE89" s="92"/>
      <c r="GF89" s="92"/>
      <c r="GG89" s="92"/>
      <c r="GH89" s="92"/>
      <c r="GI89" s="92"/>
      <c r="GJ89" s="92"/>
      <c r="GK89" s="92"/>
      <c r="GL89" s="92"/>
      <c r="GM89" s="92"/>
      <c r="GN89" s="92"/>
      <c r="GO89" s="92"/>
      <c r="GP89" s="92"/>
      <c r="GQ89" s="92"/>
    </row>
    <row r="90" spans="1:199" s="99" customFormat="1">
      <c r="A90" s="109" t="s">
        <v>248</v>
      </c>
      <c r="B90" s="109"/>
      <c r="C90" s="109"/>
      <c r="D90" s="124"/>
      <c r="E90" s="125"/>
      <c r="F90" s="125"/>
      <c r="G90" s="126"/>
      <c r="H90" s="125"/>
      <c r="I90" s="126"/>
      <c r="J90" s="124"/>
      <c r="K90" s="126"/>
      <c r="L90" s="92"/>
      <c r="M90" s="92"/>
      <c r="N90" s="92"/>
      <c r="O90" s="92"/>
      <c r="P90" s="111">
        <f t="shared" si="3"/>
        <v>0</v>
      </c>
      <c r="Q90" s="111">
        <f t="shared" si="4"/>
        <v>0</v>
      </c>
      <c r="R90" s="111">
        <f t="shared" si="5"/>
        <v>0</v>
      </c>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c r="DE90" s="92"/>
      <c r="DF90" s="92"/>
      <c r="DG90" s="92"/>
      <c r="DH90" s="92"/>
      <c r="DI90" s="92"/>
      <c r="DJ90" s="92"/>
      <c r="DK90" s="92"/>
      <c r="DL90" s="92"/>
      <c r="DM90" s="92"/>
      <c r="DN90" s="92"/>
      <c r="DO90" s="92"/>
      <c r="DP90" s="92"/>
      <c r="DQ90" s="92"/>
      <c r="DR90" s="92"/>
      <c r="DS90" s="92"/>
      <c r="DT90" s="92"/>
      <c r="DU90" s="92"/>
      <c r="DV90" s="92"/>
      <c r="DW90" s="92"/>
      <c r="DX90" s="92"/>
      <c r="DY90" s="92"/>
      <c r="DZ90" s="92"/>
      <c r="EA90" s="92"/>
      <c r="EB90" s="92"/>
      <c r="EC90" s="92"/>
      <c r="ED90" s="92"/>
      <c r="EE90" s="92"/>
      <c r="EF90" s="92"/>
      <c r="EG90" s="92"/>
      <c r="EH90" s="92"/>
      <c r="EI90" s="92"/>
      <c r="EJ90" s="92"/>
      <c r="EK90" s="92"/>
      <c r="EL90" s="92"/>
      <c r="EM90" s="92"/>
      <c r="EN90" s="92"/>
      <c r="EO90" s="92"/>
      <c r="EP90" s="92"/>
      <c r="EQ90" s="92"/>
      <c r="ER90" s="92"/>
      <c r="ES90" s="92"/>
      <c r="ET90" s="92"/>
      <c r="EU90" s="92"/>
      <c r="EV90" s="92"/>
      <c r="EW90" s="92"/>
      <c r="EX90" s="92"/>
      <c r="EY90" s="92"/>
      <c r="EZ90" s="92"/>
      <c r="FA90" s="92"/>
      <c r="FB90" s="92"/>
      <c r="FC90" s="92"/>
      <c r="FD90" s="92"/>
      <c r="FE90" s="92"/>
      <c r="FF90" s="92"/>
      <c r="FG90" s="92"/>
      <c r="FH90" s="92"/>
      <c r="FI90" s="92"/>
      <c r="FJ90" s="92"/>
      <c r="FK90" s="92"/>
      <c r="FL90" s="92"/>
      <c r="FM90" s="92"/>
      <c r="FN90" s="92"/>
      <c r="FO90" s="92"/>
      <c r="FP90" s="92"/>
      <c r="FQ90" s="92"/>
      <c r="FR90" s="92"/>
      <c r="FS90" s="92"/>
      <c r="FT90" s="92"/>
      <c r="FU90" s="92"/>
      <c r="FV90" s="92"/>
      <c r="FW90" s="92"/>
      <c r="FX90" s="92"/>
      <c r="FY90" s="92"/>
      <c r="FZ90" s="92"/>
      <c r="GA90" s="92"/>
      <c r="GB90" s="92"/>
      <c r="GC90" s="92"/>
      <c r="GD90" s="92"/>
      <c r="GE90" s="92"/>
      <c r="GF90" s="92"/>
      <c r="GG90" s="92"/>
      <c r="GH90" s="92"/>
      <c r="GI90" s="92"/>
      <c r="GJ90" s="92"/>
      <c r="GK90" s="92"/>
      <c r="GL90" s="92"/>
      <c r="GM90" s="92"/>
      <c r="GN90" s="92"/>
      <c r="GO90" s="92"/>
      <c r="GP90" s="92"/>
      <c r="GQ90" s="92"/>
    </row>
    <row r="91" spans="1:199" s="99" customFormat="1">
      <c r="A91" s="109" t="s">
        <v>249</v>
      </c>
      <c r="B91" s="109"/>
      <c r="C91" s="109"/>
      <c r="D91" s="124"/>
      <c r="E91" s="125"/>
      <c r="F91" s="125"/>
      <c r="G91" s="126"/>
      <c r="H91" s="125"/>
      <c r="I91" s="126"/>
      <c r="J91" s="124"/>
      <c r="K91" s="126"/>
      <c r="L91" s="92"/>
      <c r="M91" s="92"/>
      <c r="N91" s="92"/>
      <c r="O91" s="92"/>
      <c r="P91" s="111">
        <f t="shared" si="3"/>
        <v>0</v>
      </c>
      <c r="Q91" s="111">
        <f t="shared" si="4"/>
        <v>0</v>
      </c>
      <c r="R91" s="111">
        <f t="shared" si="5"/>
        <v>0</v>
      </c>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c r="DE91" s="92"/>
      <c r="DF91" s="92"/>
      <c r="DG91" s="92"/>
      <c r="DH91" s="92"/>
      <c r="DI91" s="92"/>
      <c r="DJ91" s="92"/>
      <c r="DK91" s="92"/>
      <c r="DL91" s="92"/>
      <c r="DM91" s="92"/>
      <c r="DN91" s="92"/>
      <c r="DO91" s="92"/>
      <c r="DP91" s="92"/>
      <c r="DQ91" s="92"/>
      <c r="DR91" s="92"/>
      <c r="DS91" s="92"/>
      <c r="DT91" s="92"/>
      <c r="DU91" s="92"/>
      <c r="DV91" s="92"/>
      <c r="DW91" s="92"/>
      <c r="DX91" s="92"/>
      <c r="DY91" s="92"/>
      <c r="DZ91" s="92"/>
      <c r="EA91" s="92"/>
      <c r="EB91" s="92"/>
      <c r="EC91" s="92"/>
      <c r="ED91" s="92"/>
      <c r="EE91" s="92"/>
      <c r="EF91" s="92"/>
      <c r="EG91" s="92"/>
      <c r="EH91" s="92"/>
      <c r="EI91" s="92"/>
      <c r="EJ91" s="92"/>
      <c r="EK91" s="92"/>
      <c r="EL91" s="92"/>
      <c r="EM91" s="92"/>
      <c r="EN91" s="92"/>
      <c r="EO91" s="92"/>
      <c r="EP91" s="92"/>
      <c r="EQ91" s="92"/>
      <c r="ER91" s="92"/>
      <c r="ES91" s="92"/>
      <c r="ET91" s="92"/>
      <c r="EU91" s="92"/>
      <c r="EV91" s="92"/>
      <c r="EW91" s="92"/>
      <c r="EX91" s="92"/>
      <c r="EY91" s="92"/>
      <c r="EZ91" s="92"/>
      <c r="FA91" s="92"/>
      <c r="FB91" s="92"/>
      <c r="FC91" s="92"/>
      <c r="FD91" s="92"/>
      <c r="FE91" s="92"/>
      <c r="FF91" s="92"/>
      <c r="FG91" s="92"/>
      <c r="FH91" s="92"/>
      <c r="FI91" s="92"/>
      <c r="FJ91" s="92"/>
      <c r="FK91" s="92"/>
      <c r="FL91" s="92"/>
      <c r="FM91" s="92"/>
      <c r="FN91" s="92"/>
      <c r="FO91" s="92"/>
      <c r="FP91" s="92"/>
      <c r="FQ91" s="92"/>
      <c r="FR91" s="92"/>
      <c r="FS91" s="92"/>
      <c r="FT91" s="92"/>
      <c r="FU91" s="92"/>
      <c r="FV91" s="92"/>
      <c r="FW91" s="92"/>
      <c r="FX91" s="92"/>
      <c r="FY91" s="92"/>
      <c r="FZ91" s="92"/>
      <c r="GA91" s="92"/>
      <c r="GB91" s="92"/>
      <c r="GC91" s="92"/>
      <c r="GD91" s="92"/>
      <c r="GE91" s="92"/>
      <c r="GF91" s="92"/>
      <c r="GG91" s="92"/>
      <c r="GH91" s="92"/>
      <c r="GI91" s="92"/>
      <c r="GJ91" s="92"/>
      <c r="GK91" s="92"/>
      <c r="GL91" s="92"/>
      <c r="GM91" s="92"/>
      <c r="GN91" s="92"/>
      <c r="GO91" s="92"/>
      <c r="GP91" s="92"/>
      <c r="GQ91" s="92"/>
    </row>
    <row r="92" spans="1:199" s="99" customFormat="1">
      <c r="A92" s="109" t="s">
        <v>250</v>
      </c>
      <c r="B92" s="109"/>
      <c r="C92" s="109"/>
      <c r="D92" s="124"/>
      <c r="E92" s="125"/>
      <c r="F92" s="125"/>
      <c r="G92" s="126"/>
      <c r="H92" s="125"/>
      <c r="I92" s="126"/>
      <c r="J92" s="124"/>
      <c r="K92" s="126"/>
      <c r="L92" s="92"/>
      <c r="M92" s="92"/>
      <c r="N92" s="92"/>
      <c r="O92" s="92"/>
      <c r="P92" s="111">
        <f t="shared" si="3"/>
        <v>0</v>
      </c>
      <c r="Q92" s="111">
        <f t="shared" si="4"/>
        <v>0</v>
      </c>
      <c r="R92" s="111">
        <f t="shared" si="5"/>
        <v>0</v>
      </c>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92"/>
      <c r="CT92" s="92"/>
      <c r="CU92" s="92"/>
      <c r="CV92" s="92"/>
      <c r="CW92" s="92"/>
      <c r="CX92" s="92"/>
      <c r="CY92" s="92"/>
      <c r="CZ92" s="92"/>
      <c r="DA92" s="92"/>
      <c r="DB92" s="92"/>
      <c r="DC92" s="92"/>
      <c r="DD92" s="92"/>
      <c r="DE92" s="92"/>
      <c r="DF92" s="92"/>
      <c r="DG92" s="92"/>
      <c r="DH92" s="92"/>
      <c r="DI92" s="92"/>
      <c r="DJ92" s="92"/>
      <c r="DK92" s="92"/>
      <c r="DL92" s="92"/>
      <c r="DM92" s="92"/>
      <c r="DN92" s="92"/>
      <c r="DO92" s="92"/>
      <c r="DP92" s="92"/>
      <c r="DQ92" s="92"/>
      <c r="DR92" s="92"/>
      <c r="DS92" s="92"/>
      <c r="DT92" s="92"/>
      <c r="DU92" s="92"/>
      <c r="DV92" s="92"/>
      <c r="DW92" s="92"/>
      <c r="DX92" s="92"/>
      <c r="DY92" s="92"/>
      <c r="DZ92" s="92"/>
      <c r="EA92" s="92"/>
      <c r="EB92" s="92"/>
      <c r="EC92" s="92"/>
      <c r="ED92" s="92"/>
      <c r="EE92" s="92"/>
      <c r="EF92" s="92"/>
      <c r="EG92" s="92"/>
      <c r="EH92" s="92"/>
      <c r="EI92" s="92"/>
      <c r="EJ92" s="92"/>
      <c r="EK92" s="92"/>
      <c r="EL92" s="92"/>
      <c r="EM92" s="92"/>
      <c r="EN92" s="92"/>
      <c r="EO92" s="92"/>
      <c r="EP92" s="92"/>
      <c r="EQ92" s="92"/>
      <c r="ER92" s="92"/>
      <c r="ES92" s="92"/>
      <c r="ET92" s="92"/>
      <c r="EU92" s="92"/>
      <c r="EV92" s="92"/>
      <c r="EW92" s="92"/>
      <c r="EX92" s="92"/>
      <c r="EY92" s="92"/>
      <c r="EZ92" s="92"/>
      <c r="FA92" s="92"/>
      <c r="FB92" s="92"/>
      <c r="FC92" s="92"/>
      <c r="FD92" s="92"/>
      <c r="FE92" s="92"/>
      <c r="FF92" s="92"/>
      <c r="FG92" s="92"/>
      <c r="FH92" s="92"/>
      <c r="FI92" s="92"/>
      <c r="FJ92" s="92"/>
      <c r="FK92" s="92"/>
      <c r="FL92" s="92"/>
      <c r="FM92" s="92"/>
      <c r="FN92" s="92"/>
      <c r="FO92" s="92"/>
      <c r="FP92" s="92"/>
      <c r="FQ92" s="92"/>
      <c r="FR92" s="92"/>
      <c r="FS92" s="92"/>
      <c r="FT92" s="92"/>
      <c r="FU92" s="92"/>
      <c r="FV92" s="92"/>
      <c r="FW92" s="92"/>
      <c r="FX92" s="92"/>
      <c r="FY92" s="92"/>
      <c r="FZ92" s="92"/>
      <c r="GA92" s="92"/>
      <c r="GB92" s="92"/>
      <c r="GC92" s="92"/>
      <c r="GD92" s="92"/>
      <c r="GE92" s="92"/>
      <c r="GF92" s="92"/>
      <c r="GG92" s="92"/>
      <c r="GH92" s="92"/>
      <c r="GI92" s="92"/>
      <c r="GJ92" s="92"/>
      <c r="GK92" s="92"/>
      <c r="GL92" s="92"/>
      <c r="GM92" s="92"/>
      <c r="GN92" s="92"/>
      <c r="GO92" s="92"/>
      <c r="GP92" s="92"/>
      <c r="GQ92" s="92"/>
    </row>
    <row r="93" spans="1:199" s="99" customFormat="1">
      <c r="A93" s="109" t="s">
        <v>251</v>
      </c>
      <c r="B93" s="109"/>
      <c r="C93" s="109"/>
      <c r="D93" s="124"/>
      <c r="E93" s="125"/>
      <c r="F93" s="125"/>
      <c r="G93" s="126"/>
      <c r="H93" s="125"/>
      <c r="I93" s="126"/>
      <c r="J93" s="124"/>
      <c r="K93" s="126"/>
      <c r="L93" s="92"/>
      <c r="M93" s="92"/>
      <c r="N93" s="92"/>
      <c r="O93" s="92"/>
      <c r="P93" s="111">
        <f t="shared" si="3"/>
        <v>0</v>
      </c>
      <c r="Q93" s="111">
        <f t="shared" si="4"/>
        <v>0</v>
      </c>
      <c r="R93" s="111">
        <f t="shared" si="5"/>
        <v>0</v>
      </c>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92"/>
      <c r="CT93" s="92"/>
      <c r="CU93" s="92"/>
      <c r="CV93" s="92"/>
      <c r="CW93" s="92"/>
      <c r="CX93" s="92"/>
      <c r="CY93" s="92"/>
      <c r="CZ93" s="92"/>
      <c r="DA93" s="92"/>
      <c r="DB93" s="92"/>
      <c r="DC93" s="92"/>
      <c r="DD93" s="92"/>
      <c r="DE93" s="92"/>
      <c r="DF93" s="92"/>
      <c r="DG93" s="92"/>
      <c r="DH93" s="92"/>
      <c r="DI93" s="92"/>
      <c r="DJ93" s="92"/>
      <c r="DK93" s="92"/>
      <c r="DL93" s="92"/>
      <c r="DM93" s="92"/>
      <c r="DN93" s="92"/>
      <c r="DO93" s="92"/>
      <c r="DP93" s="92"/>
      <c r="DQ93" s="92"/>
      <c r="DR93" s="92"/>
      <c r="DS93" s="92"/>
      <c r="DT93" s="92"/>
      <c r="DU93" s="92"/>
      <c r="DV93" s="92"/>
      <c r="DW93" s="92"/>
      <c r="DX93" s="92"/>
      <c r="DY93" s="92"/>
      <c r="DZ93" s="92"/>
      <c r="EA93" s="92"/>
      <c r="EB93" s="92"/>
      <c r="EC93" s="92"/>
      <c r="ED93" s="92"/>
      <c r="EE93" s="92"/>
      <c r="EF93" s="92"/>
      <c r="EG93" s="92"/>
      <c r="EH93" s="92"/>
      <c r="EI93" s="92"/>
      <c r="EJ93" s="92"/>
      <c r="EK93" s="92"/>
      <c r="EL93" s="92"/>
      <c r="EM93" s="92"/>
      <c r="EN93" s="92"/>
      <c r="EO93" s="92"/>
      <c r="EP93" s="92"/>
      <c r="EQ93" s="92"/>
      <c r="ER93" s="92"/>
      <c r="ES93" s="92"/>
      <c r="ET93" s="92"/>
      <c r="EU93" s="92"/>
      <c r="EV93" s="92"/>
      <c r="EW93" s="92"/>
      <c r="EX93" s="92"/>
      <c r="EY93" s="92"/>
      <c r="EZ93" s="92"/>
      <c r="FA93" s="92"/>
      <c r="FB93" s="92"/>
      <c r="FC93" s="92"/>
      <c r="FD93" s="92"/>
      <c r="FE93" s="92"/>
      <c r="FF93" s="92"/>
      <c r="FG93" s="92"/>
      <c r="FH93" s="92"/>
      <c r="FI93" s="92"/>
      <c r="FJ93" s="92"/>
      <c r="FK93" s="92"/>
      <c r="FL93" s="92"/>
      <c r="FM93" s="92"/>
      <c r="FN93" s="92"/>
      <c r="FO93" s="92"/>
      <c r="FP93" s="92"/>
      <c r="FQ93" s="92"/>
      <c r="FR93" s="92"/>
      <c r="FS93" s="92"/>
      <c r="FT93" s="92"/>
      <c r="FU93" s="92"/>
      <c r="FV93" s="92"/>
      <c r="FW93" s="92"/>
      <c r="FX93" s="92"/>
      <c r="FY93" s="92"/>
      <c r="FZ93" s="92"/>
      <c r="GA93" s="92"/>
      <c r="GB93" s="92"/>
      <c r="GC93" s="92"/>
      <c r="GD93" s="92"/>
      <c r="GE93" s="92"/>
      <c r="GF93" s="92"/>
      <c r="GG93" s="92"/>
      <c r="GH93" s="92"/>
      <c r="GI93" s="92"/>
      <c r="GJ93" s="92"/>
      <c r="GK93" s="92"/>
      <c r="GL93" s="92"/>
      <c r="GM93" s="92"/>
      <c r="GN93" s="92"/>
      <c r="GO93" s="92"/>
      <c r="GP93" s="92"/>
      <c r="GQ93" s="92"/>
    </row>
    <row r="94" spans="1:199" s="99" customFormat="1">
      <c r="A94" s="109" t="s">
        <v>252</v>
      </c>
      <c r="B94" s="109"/>
      <c r="C94" s="109"/>
      <c r="D94" s="124"/>
      <c r="E94" s="125"/>
      <c r="F94" s="125"/>
      <c r="G94" s="126"/>
      <c r="H94" s="125"/>
      <c r="I94" s="126"/>
      <c r="J94" s="124"/>
      <c r="K94" s="126"/>
      <c r="L94" s="92"/>
      <c r="M94" s="92"/>
      <c r="N94" s="92"/>
      <c r="O94" s="92"/>
      <c r="P94" s="111">
        <f t="shared" si="3"/>
        <v>0</v>
      </c>
      <c r="Q94" s="111">
        <f t="shared" si="4"/>
        <v>0</v>
      </c>
      <c r="R94" s="111">
        <f t="shared" si="5"/>
        <v>0</v>
      </c>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92"/>
      <c r="CR94" s="92"/>
      <c r="CS94" s="92"/>
      <c r="CT94" s="92"/>
      <c r="CU94" s="92"/>
      <c r="CV94" s="92"/>
      <c r="CW94" s="92"/>
      <c r="CX94" s="92"/>
      <c r="CY94" s="92"/>
      <c r="CZ94" s="92"/>
      <c r="DA94" s="92"/>
      <c r="DB94" s="92"/>
      <c r="DC94" s="92"/>
      <c r="DD94" s="92"/>
      <c r="DE94" s="92"/>
      <c r="DF94" s="92"/>
      <c r="DG94" s="92"/>
      <c r="DH94" s="92"/>
      <c r="DI94" s="92"/>
      <c r="DJ94" s="92"/>
      <c r="DK94" s="92"/>
      <c r="DL94" s="92"/>
      <c r="DM94" s="92"/>
      <c r="DN94" s="92"/>
      <c r="DO94" s="92"/>
      <c r="DP94" s="92"/>
      <c r="DQ94" s="92"/>
      <c r="DR94" s="92"/>
      <c r="DS94" s="92"/>
      <c r="DT94" s="92"/>
      <c r="DU94" s="92"/>
      <c r="DV94" s="92"/>
      <c r="DW94" s="92"/>
      <c r="DX94" s="92"/>
      <c r="DY94" s="92"/>
      <c r="DZ94" s="92"/>
      <c r="EA94" s="92"/>
      <c r="EB94" s="92"/>
      <c r="EC94" s="92"/>
      <c r="ED94" s="92"/>
      <c r="EE94" s="92"/>
      <c r="EF94" s="92"/>
      <c r="EG94" s="92"/>
      <c r="EH94" s="92"/>
      <c r="EI94" s="92"/>
      <c r="EJ94" s="92"/>
      <c r="EK94" s="92"/>
      <c r="EL94" s="92"/>
      <c r="EM94" s="92"/>
      <c r="EN94" s="92"/>
      <c r="EO94" s="92"/>
      <c r="EP94" s="92"/>
      <c r="EQ94" s="92"/>
      <c r="ER94" s="92"/>
      <c r="ES94" s="92"/>
      <c r="ET94" s="92"/>
      <c r="EU94" s="92"/>
      <c r="EV94" s="92"/>
      <c r="EW94" s="92"/>
      <c r="EX94" s="92"/>
      <c r="EY94" s="92"/>
      <c r="EZ94" s="92"/>
      <c r="FA94" s="92"/>
      <c r="FB94" s="92"/>
      <c r="FC94" s="92"/>
      <c r="FD94" s="92"/>
      <c r="FE94" s="92"/>
      <c r="FF94" s="92"/>
      <c r="FG94" s="92"/>
      <c r="FH94" s="92"/>
      <c r="FI94" s="92"/>
      <c r="FJ94" s="92"/>
      <c r="FK94" s="92"/>
      <c r="FL94" s="92"/>
      <c r="FM94" s="92"/>
      <c r="FN94" s="92"/>
      <c r="FO94" s="92"/>
      <c r="FP94" s="92"/>
      <c r="FQ94" s="92"/>
      <c r="FR94" s="92"/>
      <c r="FS94" s="92"/>
      <c r="FT94" s="92"/>
      <c r="FU94" s="92"/>
      <c r="FV94" s="92"/>
      <c r="FW94" s="92"/>
      <c r="FX94" s="92"/>
      <c r="FY94" s="92"/>
      <c r="FZ94" s="92"/>
      <c r="GA94" s="92"/>
      <c r="GB94" s="92"/>
      <c r="GC94" s="92"/>
      <c r="GD94" s="92"/>
      <c r="GE94" s="92"/>
      <c r="GF94" s="92"/>
      <c r="GG94" s="92"/>
      <c r="GH94" s="92"/>
      <c r="GI94" s="92"/>
      <c r="GJ94" s="92"/>
      <c r="GK94" s="92"/>
      <c r="GL94" s="92"/>
      <c r="GM94" s="92"/>
      <c r="GN94" s="92"/>
      <c r="GO94" s="92"/>
      <c r="GP94" s="92"/>
      <c r="GQ94" s="92"/>
    </row>
    <row r="95" spans="1:199" s="99" customFormat="1">
      <c r="A95" s="109" t="s">
        <v>253</v>
      </c>
      <c r="B95" s="109"/>
      <c r="C95" s="109"/>
      <c r="D95" s="124"/>
      <c r="E95" s="125"/>
      <c r="F95" s="125"/>
      <c r="G95" s="126"/>
      <c r="H95" s="125"/>
      <c r="I95" s="126"/>
      <c r="J95" s="124"/>
      <c r="K95" s="126"/>
      <c r="L95" s="92"/>
      <c r="M95" s="92"/>
      <c r="N95" s="92"/>
      <c r="O95" s="92"/>
      <c r="P95" s="111">
        <f t="shared" si="3"/>
        <v>0</v>
      </c>
      <c r="Q95" s="111">
        <f t="shared" si="4"/>
        <v>0</v>
      </c>
      <c r="R95" s="111">
        <f t="shared" si="5"/>
        <v>0</v>
      </c>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92"/>
      <c r="CT95" s="92"/>
      <c r="CU95" s="92"/>
      <c r="CV95" s="92"/>
      <c r="CW95" s="92"/>
      <c r="CX95" s="92"/>
      <c r="CY95" s="92"/>
      <c r="CZ95" s="92"/>
      <c r="DA95" s="92"/>
      <c r="DB95" s="92"/>
      <c r="DC95" s="92"/>
      <c r="DD95" s="92"/>
      <c r="DE95" s="92"/>
      <c r="DF95" s="92"/>
      <c r="DG95" s="92"/>
      <c r="DH95" s="92"/>
      <c r="DI95" s="92"/>
      <c r="DJ95" s="92"/>
      <c r="DK95" s="92"/>
      <c r="DL95" s="92"/>
      <c r="DM95" s="92"/>
      <c r="DN95" s="92"/>
      <c r="DO95" s="92"/>
      <c r="DP95" s="92"/>
      <c r="DQ95" s="92"/>
      <c r="DR95" s="92"/>
      <c r="DS95" s="92"/>
      <c r="DT95" s="92"/>
      <c r="DU95" s="92"/>
      <c r="DV95" s="92"/>
      <c r="DW95" s="92"/>
      <c r="DX95" s="92"/>
      <c r="DY95" s="92"/>
      <c r="DZ95" s="92"/>
      <c r="EA95" s="92"/>
      <c r="EB95" s="92"/>
      <c r="EC95" s="92"/>
      <c r="ED95" s="92"/>
      <c r="EE95" s="92"/>
      <c r="EF95" s="92"/>
      <c r="EG95" s="92"/>
      <c r="EH95" s="92"/>
      <c r="EI95" s="92"/>
      <c r="EJ95" s="92"/>
      <c r="EK95" s="92"/>
      <c r="EL95" s="92"/>
      <c r="EM95" s="92"/>
      <c r="EN95" s="92"/>
      <c r="EO95" s="92"/>
      <c r="EP95" s="92"/>
      <c r="EQ95" s="92"/>
      <c r="ER95" s="92"/>
      <c r="ES95" s="92"/>
      <c r="ET95" s="92"/>
      <c r="EU95" s="92"/>
      <c r="EV95" s="92"/>
      <c r="EW95" s="92"/>
      <c r="EX95" s="92"/>
      <c r="EY95" s="92"/>
      <c r="EZ95" s="92"/>
      <c r="FA95" s="92"/>
      <c r="FB95" s="92"/>
      <c r="FC95" s="92"/>
      <c r="FD95" s="92"/>
      <c r="FE95" s="92"/>
      <c r="FF95" s="92"/>
      <c r="FG95" s="92"/>
      <c r="FH95" s="92"/>
      <c r="FI95" s="92"/>
      <c r="FJ95" s="92"/>
      <c r="FK95" s="92"/>
      <c r="FL95" s="92"/>
      <c r="FM95" s="92"/>
      <c r="FN95" s="92"/>
      <c r="FO95" s="92"/>
      <c r="FP95" s="92"/>
      <c r="FQ95" s="92"/>
      <c r="FR95" s="92"/>
      <c r="FS95" s="92"/>
      <c r="FT95" s="92"/>
      <c r="FU95" s="92"/>
      <c r="FV95" s="92"/>
      <c r="FW95" s="92"/>
      <c r="FX95" s="92"/>
      <c r="FY95" s="92"/>
      <c r="FZ95" s="92"/>
      <c r="GA95" s="92"/>
      <c r="GB95" s="92"/>
      <c r="GC95" s="92"/>
      <c r="GD95" s="92"/>
      <c r="GE95" s="92"/>
      <c r="GF95" s="92"/>
      <c r="GG95" s="92"/>
      <c r="GH95" s="92"/>
      <c r="GI95" s="92"/>
      <c r="GJ95" s="92"/>
      <c r="GK95" s="92"/>
      <c r="GL95" s="92"/>
      <c r="GM95" s="92"/>
      <c r="GN95" s="92"/>
      <c r="GO95" s="92"/>
      <c r="GP95" s="92"/>
      <c r="GQ95" s="92"/>
    </row>
    <row r="96" spans="1:199" s="99" customFormat="1">
      <c r="A96" s="109" t="s">
        <v>254</v>
      </c>
      <c r="B96" s="109"/>
      <c r="C96" s="109"/>
      <c r="D96" s="124"/>
      <c r="E96" s="125"/>
      <c r="F96" s="125"/>
      <c r="G96" s="126"/>
      <c r="H96" s="125"/>
      <c r="I96" s="126"/>
      <c r="J96" s="124"/>
      <c r="K96" s="126"/>
      <c r="L96" s="92"/>
      <c r="M96" s="92"/>
      <c r="N96" s="92"/>
      <c r="O96" s="92"/>
      <c r="P96" s="111">
        <f t="shared" si="3"/>
        <v>0</v>
      </c>
      <c r="Q96" s="111">
        <f t="shared" si="4"/>
        <v>0</v>
      </c>
      <c r="R96" s="111">
        <f t="shared" si="5"/>
        <v>0</v>
      </c>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c r="CU96" s="92"/>
      <c r="CV96" s="92"/>
      <c r="CW96" s="92"/>
      <c r="CX96" s="92"/>
      <c r="CY96" s="92"/>
      <c r="CZ96" s="92"/>
      <c r="DA96" s="92"/>
      <c r="DB96" s="92"/>
      <c r="DC96" s="92"/>
      <c r="DD96" s="92"/>
      <c r="DE96" s="92"/>
      <c r="DF96" s="92"/>
      <c r="DG96" s="92"/>
      <c r="DH96" s="92"/>
      <c r="DI96" s="92"/>
      <c r="DJ96" s="92"/>
      <c r="DK96" s="92"/>
      <c r="DL96" s="92"/>
      <c r="DM96" s="92"/>
      <c r="DN96" s="92"/>
      <c r="DO96" s="92"/>
      <c r="DP96" s="92"/>
      <c r="DQ96" s="92"/>
      <c r="DR96" s="92"/>
      <c r="DS96" s="92"/>
      <c r="DT96" s="92"/>
      <c r="DU96" s="92"/>
      <c r="DV96" s="92"/>
      <c r="DW96" s="92"/>
      <c r="DX96" s="92"/>
      <c r="DY96" s="92"/>
      <c r="DZ96" s="92"/>
      <c r="EA96" s="92"/>
      <c r="EB96" s="92"/>
      <c r="EC96" s="92"/>
      <c r="ED96" s="92"/>
      <c r="EE96" s="92"/>
      <c r="EF96" s="92"/>
      <c r="EG96" s="92"/>
      <c r="EH96" s="92"/>
      <c r="EI96" s="92"/>
      <c r="EJ96" s="92"/>
      <c r="EK96" s="92"/>
      <c r="EL96" s="92"/>
      <c r="EM96" s="92"/>
      <c r="EN96" s="92"/>
      <c r="EO96" s="92"/>
      <c r="EP96" s="92"/>
      <c r="EQ96" s="92"/>
      <c r="ER96" s="92"/>
      <c r="ES96" s="92"/>
      <c r="ET96" s="92"/>
      <c r="EU96" s="92"/>
      <c r="EV96" s="92"/>
      <c r="EW96" s="92"/>
      <c r="EX96" s="92"/>
      <c r="EY96" s="92"/>
      <c r="EZ96" s="92"/>
      <c r="FA96" s="92"/>
      <c r="FB96" s="92"/>
      <c r="FC96" s="92"/>
      <c r="FD96" s="92"/>
      <c r="FE96" s="92"/>
      <c r="FF96" s="92"/>
      <c r="FG96" s="92"/>
      <c r="FH96" s="92"/>
      <c r="FI96" s="92"/>
      <c r="FJ96" s="92"/>
      <c r="FK96" s="92"/>
      <c r="FL96" s="92"/>
      <c r="FM96" s="92"/>
      <c r="FN96" s="92"/>
      <c r="FO96" s="92"/>
      <c r="FP96" s="92"/>
      <c r="FQ96" s="92"/>
      <c r="FR96" s="92"/>
      <c r="FS96" s="92"/>
      <c r="FT96" s="92"/>
      <c r="FU96" s="92"/>
      <c r="FV96" s="92"/>
      <c r="FW96" s="92"/>
      <c r="FX96" s="92"/>
      <c r="FY96" s="92"/>
      <c r="FZ96" s="92"/>
      <c r="GA96" s="92"/>
      <c r="GB96" s="92"/>
      <c r="GC96" s="92"/>
      <c r="GD96" s="92"/>
      <c r="GE96" s="92"/>
      <c r="GF96" s="92"/>
      <c r="GG96" s="92"/>
      <c r="GH96" s="92"/>
      <c r="GI96" s="92"/>
      <c r="GJ96" s="92"/>
      <c r="GK96" s="92"/>
      <c r="GL96" s="92"/>
      <c r="GM96" s="92"/>
      <c r="GN96" s="92"/>
      <c r="GO96" s="92"/>
      <c r="GP96" s="92"/>
      <c r="GQ96" s="92"/>
    </row>
    <row r="97" spans="1:199" s="99" customFormat="1">
      <c r="A97" s="109" t="s">
        <v>255</v>
      </c>
      <c r="B97" s="109"/>
      <c r="C97" s="109"/>
      <c r="D97" s="124"/>
      <c r="E97" s="125"/>
      <c r="F97" s="125"/>
      <c r="G97" s="126"/>
      <c r="H97" s="125"/>
      <c r="I97" s="126"/>
      <c r="J97" s="124"/>
      <c r="K97" s="126"/>
      <c r="L97" s="92"/>
      <c r="M97" s="92"/>
      <c r="N97" s="92"/>
      <c r="O97" s="92"/>
      <c r="P97" s="111">
        <f t="shared" si="3"/>
        <v>0</v>
      </c>
      <c r="Q97" s="111">
        <f t="shared" si="4"/>
        <v>0</v>
      </c>
      <c r="R97" s="111">
        <f t="shared" si="5"/>
        <v>0</v>
      </c>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c r="GK97" s="92"/>
      <c r="GL97" s="92"/>
      <c r="GM97" s="92"/>
      <c r="GN97" s="92"/>
      <c r="GO97" s="92"/>
      <c r="GP97" s="92"/>
      <c r="GQ97" s="92"/>
    </row>
    <row r="98" spans="1:199" s="99" customFormat="1">
      <c r="A98" s="109" t="s">
        <v>256</v>
      </c>
      <c r="B98" s="109"/>
      <c r="C98" s="109"/>
      <c r="D98" s="124"/>
      <c r="E98" s="125"/>
      <c r="F98" s="125"/>
      <c r="G98" s="126"/>
      <c r="H98" s="125"/>
      <c r="I98" s="126"/>
      <c r="J98" s="124"/>
      <c r="K98" s="126"/>
      <c r="L98" s="92"/>
      <c r="M98" s="92"/>
      <c r="N98" s="92"/>
      <c r="O98" s="92"/>
      <c r="P98" s="111">
        <f t="shared" si="3"/>
        <v>0</v>
      </c>
      <c r="Q98" s="111">
        <f t="shared" si="4"/>
        <v>0</v>
      </c>
      <c r="R98" s="111">
        <f t="shared" si="5"/>
        <v>0</v>
      </c>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2"/>
      <c r="CS98" s="92"/>
      <c r="CT98" s="92"/>
      <c r="CU98" s="92"/>
      <c r="CV98" s="92"/>
      <c r="CW98" s="92"/>
      <c r="CX98" s="92"/>
      <c r="CY98" s="92"/>
      <c r="CZ98" s="92"/>
      <c r="DA98" s="92"/>
      <c r="DB98" s="92"/>
      <c r="DC98" s="92"/>
      <c r="DD98" s="92"/>
      <c r="DE98" s="92"/>
      <c r="DF98" s="92"/>
      <c r="DG98" s="92"/>
      <c r="DH98" s="92"/>
      <c r="DI98" s="92"/>
      <c r="DJ98" s="92"/>
      <c r="DK98" s="92"/>
      <c r="DL98" s="92"/>
      <c r="DM98" s="92"/>
      <c r="DN98" s="92"/>
      <c r="DO98" s="92"/>
      <c r="DP98" s="92"/>
      <c r="DQ98" s="92"/>
      <c r="DR98" s="92"/>
      <c r="DS98" s="92"/>
      <c r="DT98" s="92"/>
      <c r="DU98" s="92"/>
      <c r="DV98" s="92"/>
      <c r="DW98" s="92"/>
      <c r="DX98" s="92"/>
      <c r="DY98" s="92"/>
      <c r="DZ98" s="92"/>
      <c r="EA98" s="92"/>
      <c r="EB98" s="92"/>
      <c r="EC98" s="92"/>
      <c r="ED98" s="92"/>
      <c r="EE98" s="92"/>
      <c r="EF98" s="92"/>
      <c r="EG98" s="92"/>
      <c r="EH98" s="92"/>
      <c r="EI98" s="92"/>
      <c r="EJ98" s="92"/>
      <c r="EK98" s="92"/>
      <c r="EL98" s="92"/>
      <c r="EM98" s="92"/>
      <c r="EN98" s="92"/>
      <c r="EO98" s="92"/>
      <c r="EP98" s="92"/>
      <c r="EQ98" s="92"/>
      <c r="ER98" s="92"/>
      <c r="ES98" s="92"/>
      <c r="ET98" s="92"/>
      <c r="EU98" s="92"/>
      <c r="EV98" s="92"/>
      <c r="EW98" s="92"/>
      <c r="EX98" s="92"/>
      <c r="EY98" s="92"/>
      <c r="EZ98" s="92"/>
      <c r="FA98" s="92"/>
      <c r="FB98" s="92"/>
      <c r="FC98" s="92"/>
      <c r="FD98" s="92"/>
      <c r="FE98" s="92"/>
      <c r="FF98" s="92"/>
      <c r="FG98" s="92"/>
      <c r="FH98" s="92"/>
      <c r="FI98" s="92"/>
      <c r="FJ98" s="92"/>
      <c r="FK98" s="92"/>
      <c r="FL98" s="92"/>
      <c r="FM98" s="92"/>
      <c r="FN98" s="92"/>
      <c r="FO98" s="92"/>
      <c r="FP98" s="92"/>
      <c r="FQ98" s="92"/>
      <c r="FR98" s="92"/>
      <c r="FS98" s="92"/>
      <c r="FT98" s="92"/>
      <c r="FU98" s="92"/>
      <c r="FV98" s="92"/>
      <c r="FW98" s="92"/>
      <c r="FX98" s="92"/>
      <c r="FY98" s="92"/>
      <c r="FZ98" s="92"/>
      <c r="GA98" s="92"/>
      <c r="GB98" s="92"/>
      <c r="GC98" s="92"/>
      <c r="GD98" s="92"/>
      <c r="GE98" s="92"/>
      <c r="GF98" s="92"/>
      <c r="GG98" s="92"/>
      <c r="GH98" s="92"/>
      <c r="GI98" s="92"/>
      <c r="GJ98" s="92"/>
      <c r="GK98" s="92"/>
      <c r="GL98" s="92"/>
      <c r="GM98" s="92"/>
      <c r="GN98" s="92"/>
      <c r="GO98" s="92"/>
      <c r="GP98" s="92"/>
      <c r="GQ98" s="92"/>
    </row>
    <row r="99" spans="1:199" s="99" customFormat="1">
      <c r="A99" s="109" t="s">
        <v>257</v>
      </c>
      <c r="B99" s="109"/>
      <c r="C99" s="109"/>
      <c r="D99" s="124"/>
      <c r="E99" s="125"/>
      <c r="F99" s="125"/>
      <c r="G99" s="126"/>
      <c r="H99" s="125"/>
      <c r="I99" s="126"/>
      <c r="J99" s="124"/>
      <c r="K99" s="126"/>
      <c r="L99" s="92"/>
      <c r="M99" s="92"/>
      <c r="N99" s="92"/>
      <c r="O99" s="92"/>
      <c r="P99" s="111">
        <f t="shared" si="3"/>
        <v>0</v>
      </c>
      <c r="Q99" s="111">
        <f t="shared" si="4"/>
        <v>0</v>
      </c>
      <c r="R99" s="111">
        <f t="shared" si="5"/>
        <v>0</v>
      </c>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c r="GK99" s="92"/>
      <c r="GL99" s="92"/>
      <c r="GM99" s="92"/>
      <c r="GN99" s="92"/>
      <c r="GO99" s="92"/>
      <c r="GP99" s="92"/>
      <c r="GQ99" s="92"/>
    </row>
    <row r="100" spans="1:199" s="99" customFormat="1">
      <c r="A100" s="109" t="s">
        <v>258</v>
      </c>
      <c r="B100" s="109"/>
      <c r="C100" s="109"/>
      <c r="D100" s="124"/>
      <c r="E100" s="125"/>
      <c r="F100" s="125"/>
      <c r="G100" s="126"/>
      <c r="H100" s="125"/>
      <c r="I100" s="126"/>
      <c r="J100" s="124"/>
      <c r="K100" s="126"/>
      <c r="L100" s="92"/>
      <c r="M100" s="92"/>
      <c r="N100" s="92"/>
      <c r="O100" s="92"/>
      <c r="P100" s="111">
        <f t="shared" si="3"/>
        <v>0</v>
      </c>
      <c r="Q100" s="111">
        <f t="shared" si="4"/>
        <v>0</v>
      </c>
      <c r="R100" s="111">
        <f t="shared" si="5"/>
        <v>0</v>
      </c>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c r="CK100" s="92"/>
      <c r="CL100" s="92"/>
      <c r="CM100" s="92"/>
      <c r="CN100" s="92"/>
      <c r="CO100" s="92"/>
      <c r="CP100" s="92"/>
      <c r="CQ100" s="92"/>
      <c r="CR100" s="92"/>
      <c r="CS100" s="92"/>
      <c r="CT100" s="92"/>
      <c r="CU100" s="92"/>
      <c r="CV100" s="92"/>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c r="EO100" s="92"/>
      <c r="EP100" s="92"/>
      <c r="EQ100" s="92"/>
      <c r="ER100" s="92"/>
      <c r="ES100" s="92"/>
      <c r="ET100" s="92"/>
      <c r="EU100" s="92"/>
      <c r="EV100" s="92"/>
      <c r="EW100" s="92"/>
      <c r="EX100" s="92"/>
      <c r="EY100" s="92"/>
      <c r="EZ100" s="92"/>
      <c r="FA100" s="92"/>
      <c r="FB100" s="92"/>
      <c r="FC100" s="92"/>
      <c r="FD100" s="92"/>
      <c r="FE100" s="92"/>
      <c r="FF100" s="92"/>
      <c r="FG100" s="92"/>
      <c r="FH100" s="92"/>
      <c r="FI100" s="92"/>
      <c r="FJ100" s="92"/>
      <c r="FK100" s="92"/>
      <c r="FL100" s="92"/>
      <c r="FM100" s="92"/>
      <c r="FN100" s="92"/>
      <c r="FO100" s="92"/>
      <c r="FP100" s="92"/>
      <c r="FQ100" s="92"/>
      <c r="FR100" s="92"/>
      <c r="FS100" s="92"/>
      <c r="FT100" s="92"/>
      <c r="FU100" s="92"/>
      <c r="FV100" s="92"/>
      <c r="FW100" s="92"/>
      <c r="FX100" s="92"/>
      <c r="FY100" s="92"/>
      <c r="FZ100" s="92"/>
      <c r="GA100" s="92"/>
      <c r="GB100" s="92"/>
      <c r="GC100" s="92"/>
      <c r="GD100" s="92"/>
      <c r="GE100" s="92"/>
      <c r="GF100" s="92"/>
      <c r="GG100" s="92"/>
      <c r="GH100" s="92"/>
      <c r="GI100" s="92"/>
      <c r="GJ100" s="92"/>
      <c r="GK100" s="92"/>
      <c r="GL100" s="92"/>
      <c r="GM100" s="92"/>
      <c r="GN100" s="92"/>
      <c r="GO100" s="92"/>
      <c r="GP100" s="92"/>
      <c r="GQ100" s="92"/>
    </row>
    <row r="101" spans="1:199" s="99" customFormat="1">
      <c r="A101" s="109" t="s">
        <v>259</v>
      </c>
      <c r="B101" s="109"/>
      <c r="C101" s="109"/>
      <c r="D101" s="124"/>
      <c r="E101" s="125"/>
      <c r="F101" s="125"/>
      <c r="G101" s="126"/>
      <c r="H101" s="125"/>
      <c r="I101" s="126"/>
      <c r="J101" s="124"/>
      <c r="K101" s="126"/>
      <c r="L101" s="92"/>
      <c r="M101" s="92"/>
      <c r="N101" s="92"/>
      <c r="O101" s="92"/>
      <c r="P101" s="111">
        <f t="shared" si="3"/>
        <v>0</v>
      </c>
      <c r="Q101" s="111">
        <f t="shared" si="4"/>
        <v>0</v>
      </c>
      <c r="R101" s="111">
        <f t="shared" si="5"/>
        <v>0</v>
      </c>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92"/>
      <c r="CR101" s="92"/>
      <c r="CS101" s="9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c r="FB101" s="92"/>
      <c r="FC101" s="92"/>
      <c r="FD101" s="92"/>
      <c r="FE101" s="92"/>
      <c r="FF101" s="92"/>
      <c r="FG101" s="92"/>
      <c r="FH101" s="92"/>
      <c r="FI101" s="92"/>
      <c r="FJ101" s="92"/>
      <c r="FK101" s="92"/>
      <c r="FL101" s="92"/>
      <c r="FM101" s="92"/>
      <c r="FN101" s="92"/>
      <c r="FO101" s="92"/>
      <c r="FP101" s="92"/>
      <c r="FQ101" s="92"/>
      <c r="FR101" s="92"/>
      <c r="FS101" s="92"/>
      <c r="FT101" s="92"/>
      <c r="FU101" s="92"/>
      <c r="FV101" s="92"/>
      <c r="FW101" s="92"/>
      <c r="FX101" s="92"/>
      <c r="FY101" s="92"/>
      <c r="FZ101" s="92"/>
      <c r="GA101" s="92"/>
      <c r="GB101" s="92"/>
      <c r="GC101" s="92"/>
      <c r="GD101" s="92"/>
      <c r="GE101" s="92"/>
      <c r="GF101" s="92"/>
      <c r="GG101" s="92"/>
      <c r="GH101" s="92"/>
      <c r="GI101" s="92"/>
      <c r="GJ101" s="92"/>
      <c r="GK101" s="92"/>
      <c r="GL101" s="92"/>
      <c r="GM101" s="92"/>
      <c r="GN101" s="92"/>
      <c r="GO101" s="92"/>
      <c r="GP101" s="92"/>
      <c r="GQ101" s="92"/>
    </row>
    <row r="102" spans="1:199" s="99" customFormat="1">
      <c r="A102" s="109" t="s">
        <v>260</v>
      </c>
      <c r="B102" s="109"/>
      <c r="C102" s="109"/>
      <c r="D102" s="124"/>
      <c r="E102" s="125"/>
      <c r="F102" s="125"/>
      <c r="G102" s="126"/>
      <c r="H102" s="125"/>
      <c r="I102" s="126"/>
      <c r="J102" s="124"/>
      <c r="K102" s="126"/>
      <c r="L102" s="92"/>
      <c r="M102" s="92"/>
      <c r="N102" s="92"/>
      <c r="O102" s="92"/>
      <c r="P102" s="111">
        <f t="shared" si="3"/>
        <v>0</v>
      </c>
      <c r="Q102" s="111">
        <f t="shared" si="4"/>
        <v>0</v>
      </c>
      <c r="R102" s="111">
        <f t="shared" si="5"/>
        <v>0</v>
      </c>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2"/>
      <c r="GL102" s="92"/>
      <c r="GM102" s="92"/>
      <c r="GN102" s="92"/>
      <c r="GO102" s="92"/>
      <c r="GP102" s="92"/>
      <c r="GQ102" s="92"/>
    </row>
    <row r="103" spans="1:199" s="99" customFormat="1">
      <c r="A103" s="109" t="s">
        <v>261</v>
      </c>
      <c r="B103" s="109"/>
      <c r="C103" s="109"/>
      <c r="D103" s="124"/>
      <c r="E103" s="125"/>
      <c r="F103" s="125"/>
      <c r="G103" s="126"/>
      <c r="H103" s="125"/>
      <c r="I103" s="126"/>
      <c r="J103" s="124"/>
      <c r="K103" s="126"/>
      <c r="L103" s="92"/>
      <c r="M103" s="92"/>
      <c r="N103" s="92"/>
      <c r="O103" s="92"/>
      <c r="P103" s="111">
        <f t="shared" si="3"/>
        <v>0</v>
      </c>
      <c r="Q103" s="111">
        <f t="shared" si="4"/>
        <v>0</v>
      </c>
      <c r="R103" s="111">
        <f t="shared" si="5"/>
        <v>0</v>
      </c>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c r="CK103" s="92"/>
      <c r="CL103" s="92"/>
      <c r="CM103" s="92"/>
      <c r="CN103" s="92"/>
      <c r="CO103" s="92"/>
      <c r="CP103" s="92"/>
      <c r="CQ103" s="92"/>
      <c r="CR103" s="92"/>
      <c r="CS103" s="92"/>
      <c r="CT103" s="92"/>
      <c r="CU103" s="92"/>
      <c r="CV103" s="92"/>
      <c r="CW103" s="92"/>
      <c r="CX103" s="92"/>
      <c r="CY103" s="92"/>
      <c r="CZ103" s="92"/>
      <c r="DA103" s="92"/>
      <c r="DB103" s="92"/>
      <c r="DC103" s="92"/>
      <c r="DD103" s="92"/>
      <c r="DE103" s="92"/>
      <c r="DF103" s="92"/>
      <c r="DG103" s="92"/>
      <c r="DH103" s="92"/>
      <c r="DI103" s="92"/>
      <c r="DJ103" s="92"/>
      <c r="DK103" s="92"/>
      <c r="DL103" s="92"/>
      <c r="DM103" s="92"/>
      <c r="DN103" s="92"/>
      <c r="DO103" s="92"/>
      <c r="DP103" s="92"/>
      <c r="DQ103" s="92"/>
      <c r="DR103" s="92"/>
      <c r="DS103" s="92"/>
      <c r="DT103" s="92"/>
      <c r="DU103" s="92"/>
      <c r="DV103" s="92"/>
      <c r="DW103" s="92"/>
      <c r="DX103" s="92"/>
      <c r="DY103" s="92"/>
      <c r="DZ103" s="92"/>
      <c r="EA103" s="92"/>
      <c r="EB103" s="92"/>
      <c r="EC103" s="92"/>
      <c r="ED103" s="92"/>
      <c r="EE103" s="92"/>
      <c r="EF103" s="92"/>
      <c r="EG103" s="92"/>
      <c r="EH103" s="92"/>
      <c r="EI103" s="92"/>
      <c r="EJ103" s="92"/>
      <c r="EK103" s="92"/>
      <c r="EL103" s="92"/>
      <c r="EM103" s="92"/>
      <c r="EN103" s="92"/>
      <c r="EO103" s="92"/>
      <c r="EP103" s="92"/>
      <c r="EQ103" s="92"/>
      <c r="ER103" s="92"/>
      <c r="ES103" s="92"/>
      <c r="ET103" s="92"/>
      <c r="EU103" s="92"/>
      <c r="EV103" s="92"/>
      <c r="EW103" s="92"/>
      <c r="EX103" s="92"/>
      <c r="EY103" s="92"/>
      <c r="EZ103" s="92"/>
      <c r="FA103" s="92"/>
      <c r="FB103" s="92"/>
      <c r="FC103" s="92"/>
      <c r="FD103" s="92"/>
      <c r="FE103" s="92"/>
      <c r="FF103" s="92"/>
      <c r="FG103" s="92"/>
      <c r="FH103" s="92"/>
      <c r="FI103" s="92"/>
      <c r="FJ103" s="92"/>
      <c r="FK103" s="92"/>
      <c r="FL103" s="92"/>
      <c r="FM103" s="92"/>
      <c r="FN103" s="92"/>
      <c r="FO103" s="92"/>
      <c r="FP103" s="92"/>
      <c r="FQ103" s="92"/>
      <c r="FR103" s="92"/>
      <c r="FS103" s="92"/>
      <c r="FT103" s="92"/>
      <c r="FU103" s="92"/>
      <c r="FV103" s="92"/>
      <c r="FW103" s="92"/>
      <c r="FX103" s="92"/>
      <c r="FY103" s="92"/>
      <c r="FZ103" s="92"/>
      <c r="GA103" s="92"/>
      <c r="GB103" s="92"/>
      <c r="GC103" s="92"/>
      <c r="GD103" s="92"/>
      <c r="GE103" s="92"/>
      <c r="GF103" s="92"/>
      <c r="GG103" s="92"/>
      <c r="GH103" s="92"/>
      <c r="GI103" s="92"/>
      <c r="GJ103" s="92"/>
      <c r="GK103" s="92"/>
      <c r="GL103" s="92"/>
      <c r="GM103" s="92"/>
      <c r="GN103" s="92"/>
      <c r="GO103" s="92"/>
      <c r="GP103" s="92"/>
      <c r="GQ103" s="92"/>
    </row>
    <row r="104" spans="1:199" s="99" customFormat="1">
      <c r="A104" s="109" t="s">
        <v>262</v>
      </c>
      <c r="B104" s="109"/>
      <c r="C104" s="109"/>
      <c r="D104" s="124"/>
      <c r="E104" s="125"/>
      <c r="F104" s="125"/>
      <c r="G104" s="126"/>
      <c r="H104" s="125"/>
      <c r="I104" s="126"/>
      <c r="J104" s="124"/>
      <c r="K104" s="126"/>
      <c r="L104" s="92"/>
      <c r="M104" s="92"/>
      <c r="N104" s="92"/>
      <c r="O104" s="92"/>
      <c r="P104" s="111">
        <f t="shared" si="3"/>
        <v>0</v>
      </c>
      <c r="Q104" s="111">
        <f t="shared" si="4"/>
        <v>0</v>
      </c>
      <c r="R104" s="111">
        <f t="shared" si="5"/>
        <v>0</v>
      </c>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c r="GM104" s="92"/>
      <c r="GN104" s="92"/>
      <c r="GO104" s="92"/>
      <c r="GP104" s="92"/>
      <c r="GQ104" s="92"/>
    </row>
    <row r="105" spans="1:199" s="99" customFormat="1">
      <c r="A105" s="109" t="s">
        <v>263</v>
      </c>
      <c r="B105" s="109"/>
      <c r="C105" s="109"/>
      <c r="D105" s="124"/>
      <c r="E105" s="125"/>
      <c r="F105" s="125"/>
      <c r="G105" s="126"/>
      <c r="H105" s="125"/>
      <c r="I105" s="126"/>
      <c r="J105" s="124"/>
      <c r="K105" s="126"/>
      <c r="L105" s="92"/>
      <c r="M105" s="92"/>
      <c r="N105" s="92"/>
      <c r="O105" s="92"/>
      <c r="P105" s="111">
        <f t="shared" si="3"/>
        <v>0</v>
      </c>
      <c r="Q105" s="111">
        <f t="shared" si="4"/>
        <v>0</v>
      </c>
      <c r="R105" s="111">
        <f t="shared" si="5"/>
        <v>0</v>
      </c>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c r="GK105" s="92"/>
      <c r="GL105" s="92"/>
      <c r="GM105" s="92"/>
      <c r="GN105" s="92"/>
      <c r="GO105" s="92"/>
      <c r="GP105" s="92"/>
      <c r="GQ105" s="92"/>
    </row>
    <row r="106" spans="1:199" s="99" customFormat="1">
      <c r="A106" s="109" t="s">
        <v>264</v>
      </c>
      <c r="B106" s="109"/>
      <c r="C106" s="109"/>
      <c r="D106" s="124"/>
      <c r="E106" s="125"/>
      <c r="F106" s="125"/>
      <c r="G106" s="126"/>
      <c r="H106" s="125"/>
      <c r="I106" s="126"/>
      <c r="J106" s="124"/>
      <c r="K106" s="126"/>
      <c r="L106" s="92"/>
      <c r="M106" s="92"/>
      <c r="N106" s="92"/>
      <c r="O106" s="92"/>
      <c r="P106" s="111">
        <f t="shared" si="3"/>
        <v>0</v>
      </c>
      <c r="Q106" s="111">
        <f t="shared" si="4"/>
        <v>0</v>
      </c>
      <c r="R106" s="111">
        <f t="shared" si="5"/>
        <v>0</v>
      </c>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c r="CK106" s="92"/>
      <c r="CL106" s="92"/>
      <c r="CM106" s="92"/>
      <c r="CN106" s="92"/>
      <c r="CO106" s="92"/>
      <c r="CP106" s="92"/>
      <c r="CQ106" s="92"/>
      <c r="CR106" s="92"/>
      <c r="CS106" s="92"/>
      <c r="CT106" s="92"/>
      <c r="CU106" s="92"/>
      <c r="CV106" s="92"/>
      <c r="CW106" s="92"/>
      <c r="CX106" s="92"/>
      <c r="CY106" s="92"/>
      <c r="CZ106" s="92"/>
      <c r="DA106" s="92"/>
      <c r="DB106" s="92"/>
      <c r="DC106" s="92"/>
      <c r="DD106" s="92"/>
      <c r="DE106" s="92"/>
      <c r="DF106" s="92"/>
      <c r="DG106" s="92"/>
      <c r="DH106" s="92"/>
      <c r="DI106" s="92"/>
      <c r="DJ106" s="92"/>
      <c r="DK106" s="92"/>
      <c r="DL106" s="92"/>
      <c r="DM106" s="92"/>
      <c r="DN106" s="92"/>
      <c r="DO106" s="92"/>
      <c r="DP106" s="92"/>
      <c r="DQ106" s="92"/>
      <c r="DR106" s="92"/>
      <c r="DS106" s="92"/>
      <c r="DT106" s="92"/>
      <c r="DU106" s="92"/>
      <c r="DV106" s="92"/>
      <c r="DW106" s="92"/>
      <c r="DX106" s="92"/>
      <c r="DY106" s="92"/>
      <c r="DZ106" s="92"/>
      <c r="EA106" s="92"/>
      <c r="EB106" s="92"/>
      <c r="EC106" s="92"/>
      <c r="ED106" s="92"/>
      <c r="EE106" s="92"/>
      <c r="EF106" s="92"/>
      <c r="EG106" s="92"/>
      <c r="EH106" s="92"/>
      <c r="EI106" s="92"/>
      <c r="EJ106" s="92"/>
      <c r="EK106" s="92"/>
      <c r="EL106" s="92"/>
      <c r="EM106" s="92"/>
      <c r="EN106" s="92"/>
      <c r="EO106" s="92"/>
      <c r="EP106" s="92"/>
      <c r="EQ106" s="92"/>
      <c r="ER106" s="92"/>
      <c r="ES106" s="92"/>
      <c r="ET106" s="92"/>
      <c r="EU106" s="92"/>
      <c r="EV106" s="92"/>
      <c r="EW106" s="92"/>
      <c r="EX106" s="92"/>
      <c r="EY106" s="92"/>
      <c r="EZ106" s="92"/>
      <c r="FA106" s="92"/>
      <c r="FB106" s="92"/>
      <c r="FC106" s="92"/>
      <c r="FD106" s="92"/>
      <c r="FE106" s="92"/>
      <c r="FF106" s="92"/>
      <c r="FG106" s="92"/>
      <c r="FH106" s="92"/>
      <c r="FI106" s="92"/>
      <c r="FJ106" s="92"/>
      <c r="FK106" s="92"/>
      <c r="FL106" s="92"/>
      <c r="FM106" s="92"/>
      <c r="FN106" s="92"/>
      <c r="FO106" s="92"/>
      <c r="FP106" s="92"/>
      <c r="FQ106" s="92"/>
      <c r="FR106" s="92"/>
      <c r="FS106" s="92"/>
      <c r="FT106" s="92"/>
      <c r="FU106" s="92"/>
      <c r="FV106" s="92"/>
      <c r="FW106" s="92"/>
      <c r="FX106" s="92"/>
      <c r="FY106" s="92"/>
      <c r="FZ106" s="92"/>
      <c r="GA106" s="92"/>
      <c r="GB106" s="92"/>
      <c r="GC106" s="92"/>
      <c r="GD106" s="92"/>
      <c r="GE106" s="92"/>
      <c r="GF106" s="92"/>
      <c r="GG106" s="92"/>
      <c r="GH106" s="92"/>
      <c r="GI106" s="92"/>
      <c r="GJ106" s="92"/>
      <c r="GK106" s="92"/>
      <c r="GL106" s="92"/>
      <c r="GM106" s="92"/>
      <c r="GN106" s="92"/>
      <c r="GO106" s="92"/>
      <c r="GP106" s="92"/>
      <c r="GQ106" s="92"/>
    </row>
    <row r="107" spans="1:199" s="99" customFormat="1">
      <c r="A107" s="109" t="s">
        <v>265</v>
      </c>
      <c r="B107" s="109"/>
      <c r="C107" s="109"/>
      <c r="D107" s="124"/>
      <c r="E107" s="125"/>
      <c r="F107" s="125"/>
      <c r="G107" s="126"/>
      <c r="H107" s="125"/>
      <c r="I107" s="126"/>
      <c r="J107" s="124"/>
      <c r="K107" s="126"/>
      <c r="L107" s="92"/>
      <c r="M107" s="92"/>
      <c r="N107" s="92"/>
      <c r="O107" s="92"/>
      <c r="P107" s="111">
        <f t="shared" si="3"/>
        <v>0</v>
      </c>
      <c r="Q107" s="111">
        <f t="shared" si="4"/>
        <v>0</v>
      </c>
      <c r="R107" s="111">
        <f t="shared" si="5"/>
        <v>0</v>
      </c>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2"/>
      <c r="DV107" s="92"/>
      <c r="DW107" s="92"/>
      <c r="DX107" s="92"/>
      <c r="DY107" s="92"/>
      <c r="DZ107" s="92"/>
      <c r="EA107" s="92"/>
      <c r="EB107" s="92"/>
      <c r="EC107" s="92"/>
      <c r="ED107" s="92"/>
      <c r="EE107" s="92"/>
      <c r="EF107" s="92"/>
      <c r="EG107" s="92"/>
      <c r="EH107" s="92"/>
      <c r="EI107" s="92"/>
      <c r="EJ107" s="92"/>
      <c r="EK107" s="92"/>
      <c r="EL107" s="92"/>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2"/>
      <c r="FL107" s="92"/>
      <c r="FM107" s="92"/>
      <c r="FN107" s="92"/>
      <c r="FO107" s="92"/>
      <c r="FP107" s="92"/>
      <c r="FQ107" s="92"/>
      <c r="FR107" s="92"/>
      <c r="FS107" s="92"/>
      <c r="FT107" s="92"/>
      <c r="FU107" s="92"/>
      <c r="FV107" s="92"/>
      <c r="FW107" s="92"/>
      <c r="FX107" s="92"/>
      <c r="FY107" s="92"/>
      <c r="FZ107" s="92"/>
      <c r="GA107" s="92"/>
      <c r="GB107" s="92"/>
      <c r="GC107" s="92"/>
      <c r="GD107" s="92"/>
      <c r="GE107" s="92"/>
      <c r="GF107" s="92"/>
      <c r="GG107" s="92"/>
      <c r="GH107" s="92"/>
      <c r="GI107" s="92"/>
      <c r="GJ107" s="92"/>
      <c r="GK107" s="92"/>
      <c r="GL107" s="92"/>
      <c r="GM107" s="92"/>
      <c r="GN107" s="92"/>
      <c r="GO107" s="92"/>
      <c r="GP107" s="92"/>
      <c r="GQ107" s="92"/>
    </row>
    <row r="108" spans="1:199" s="99" customFormat="1">
      <c r="A108" s="109" t="s">
        <v>266</v>
      </c>
      <c r="B108" s="109"/>
      <c r="C108" s="109"/>
      <c r="D108" s="124"/>
      <c r="E108" s="125"/>
      <c r="F108" s="125"/>
      <c r="G108" s="126"/>
      <c r="H108" s="125"/>
      <c r="I108" s="126"/>
      <c r="J108" s="124"/>
      <c r="K108" s="126"/>
      <c r="L108" s="92"/>
      <c r="M108" s="92"/>
      <c r="N108" s="92"/>
      <c r="O108" s="92"/>
      <c r="P108" s="111">
        <f t="shared" si="3"/>
        <v>0</v>
      </c>
      <c r="Q108" s="111">
        <f t="shared" si="4"/>
        <v>0</v>
      </c>
      <c r="R108" s="111">
        <f t="shared" si="5"/>
        <v>0</v>
      </c>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2"/>
      <c r="FL108" s="92"/>
      <c r="FM108" s="92"/>
      <c r="FN108" s="92"/>
      <c r="FO108" s="92"/>
      <c r="FP108" s="92"/>
      <c r="FQ108" s="92"/>
      <c r="FR108" s="92"/>
      <c r="FS108" s="92"/>
      <c r="FT108" s="92"/>
      <c r="FU108" s="92"/>
      <c r="FV108" s="92"/>
      <c r="FW108" s="92"/>
      <c r="FX108" s="92"/>
      <c r="FY108" s="92"/>
      <c r="FZ108" s="92"/>
      <c r="GA108" s="92"/>
      <c r="GB108" s="92"/>
      <c r="GC108" s="92"/>
      <c r="GD108" s="92"/>
      <c r="GE108" s="92"/>
      <c r="GF108" s="92"/>
      <c r="GG108" s="92"/>
      <c r="GH108" s="92"/>
      <c r="GI108" s="92"/>
      <c r="GJ108" s="92"/>
      <c r="GK108" s="92"/>
      <c r="GL108" s="92"/>
      <c r="GM108" s="92"/>
      <c r="GN108" s="92"/>
      <c r="GO108" s="92"/>
      <c r="GP108" s="92"/>
      <c r="GQ108" s="92"/>
    </row>
    <row r="109" spans="1:199" s="99" customFormat="1">
      <c r="A109" s="109" t="s">
        <v>279</v>
      </c>
      <c r="B109" s="109"/>
      <c r="C109" s="109"/>
      <c r="D109" s="124"/>
      <c r="E109" s="125"/>
      <c r="F109" s="125"/>
      <c r="G109" s="126"/>
      <c r="H109" s="125"/>
      <c r="I109" s="126"/>
      <c r="J109" s="124"/>
      <c r="K109" s="126"/>
      <c r="L109" s="92"/>
      <c r="M109" s="92"/>
      <c r="N109" s="92"/>
      <c r="O109" s="92"/>
      <c r="P109" s="111">
        <f t="shared" si="3"/>
        <v>0</v>
      </c>
      <c r="Q109" s="111">
        <f t="shared" si="4"/>
        <v>0</v>
      </c>
      <c r="R109" s="111">
        <f t="shared" si="5"/>
        <v>0</v>
      </c>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c r="DE109" s="92"/>
      <c r="DF109" s="92"/>
      <c r="DG109" s="92"/>
      <c r="DH109" s="92"/>
      <c r="DI109" s="92"/>
      <c r="DJ109" s="92"/>
      <c r="DK109" s="92"/>
      <c r="DL109" s="92"/>
      <c r="DM109" s="92"/>
      <c r="DN109" s="92"/>
      <c r="DO109" s="92"/>
      <c r="DP109" s="92"/>
      <c r="DQ109" s="92"/>
      <c r="DR109" s="92"/>
      <c r="DS109" s="92"/>
      <c r="DT109" s="92"/>
      <c r="DU109" s="92"/>
      <c r="DV109" s="92"/>
      <c r="DW109" s="92"/>
      <c r="DX109" s="92"/>
      <c r="DY109" s="92"/>
      <c r="DZ109" s="92"/>
      <c r="EA109" s="92"/>
      <c r="EB109" s="92"/>
      <c r="EC109" s="92"/>
      <c r="ED109" s="92"/>
      <c r="EE109" s="92"/>
      <c r="EF109" s="92"/>
      <c r="EG109" s="92"/>
      <c r="EH109" s="92"/>
      <c r="EI109" s="92"/>
      <c r="EJ109" s="92"/>
      <c r="EK109" s="92"/>
      <c r="EL109" s="92"/>
      <c r="EM109" s="92"/>
      <c r="EN109" s="92"/>
      <c r="EO109" s="92"/>
      <c r="EP109" s="92"/>
      <c r="EQ109" s="92"/>
      <c r="ER109" s="92"/>
      <c r="ES109" s="92"/>
      <c r="ET109" s="92"/>
      <c r="EU109" s="92"/>
      <c r="EV109" s="92"/>
      <c r="EW109" s="92"/>
      <c r="EX109" s="92"/>
      <c r="EY109" s="92"/>
      <c r="EZ109" s="92"/>
      <c r="FA109" s="92"/>
      <c r="FB109" s="92"/>
      <c r="FC109" s="92"/>
      <c r="FD109" s="92"/>
      <c r="FE109" s="92"/>
      <c r="FF109" s="92"/>
      <c r="FG109" s="92"/>
      <c r="FH109" s="92"/>
      <c r="FI109" s="92"/>
      <c r="FJ109" s="92"/>
      <c r="FK109" s="92"/>
      <c r="FL109" s="92"/>
      <c r="FM109" s="92"/>
      <c r="FN109" s="92"/>
      <c r="FO109" s="92"/>
      <c r="FP109" s="92"/>
      <c r="FQ109" s="92"/>
      <c r="FR109" s="92"/>
      <c r="FS109" s="92"/>
      <c r="FT109" s="92"/>
      <c r="FU109" s="92"/>
      <c r="FV109" s="92"/>
      <c r="FW109" s="92"/>
      <c r="FX109" s="92"/>
      <c r="FY109" s="92"/>
      <c r="FZ109" s="92"/>
      <c r="GA109" s="92"/>
      <c r="GB109" s="92"/>
      <c r="GC109" s="92"/>
      <c r="GD109" s="92"/>
      <c r="GE109" s="92"/>
      <c r="GF109" s="92"/>
      <c r="GG109" s="92"/>
      <c r="GH109" s="92"/>
      <c r="GI109" s="92"/>
      <c r="GJ109" s="92"/>
      <c r="GK109" s="92"/>
      <c r="GL109" s="92"/>
      <c r="GM109" s="92"/>
      <c r="GN109" s="92"/>
      <c r="GO109" s="92"/>
      <c r="GP109" s="92"/>
      <c r="GQ109" s="92"/>
    </row>
    <row r="110" spans="1:199" s="99" customFormat="1">
      <c r="A110" s="109" t="s">
        <v>280</v>
      </c>
      <c r="B110" s="109"/>
      <c r="C110" s="109"/>
      <c r="D110" s="124"/>
      <c r="E110" s="125"/>
      <c r="F110" s="125"/>
      <c r="G110" s="126"/>
      <c r="H110" s="125"/>
      <c r="I110" s="126"/>
      <c r="J110" s="124"/>
      <c r="K110" s="126"/>
      <c r="L110" s="92"/>
      <c r="M110" s="92"/>
      <c r="N110" s="92"/>
      <c r="O110" s="92"/>
      <c r="P110" s="111">
        <f t="shared" si="3"/>
        <v>0</v>
      </c>
      <c r="Q110" s="111">
        <f t="shared" si="4"/>
        <v>0</v>
      </c>
      <c r="R110" s="111">
        <f t="shared" si="5"/>
        <v>0</v>
      </c>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c r="DE110" s="92"/>
      <c r="DF110" s="92"/>
      <c r="DG110" s="92"/>
      <c r="DH110" s="92"/>
      <c r="DI110" s="92"/>
      <c r="DJ110" s="92"/>
      <c r="DK110" s="92"/>
      <c r="DL110" s="92"/>
      <c r="DM110" s="92"/>
      <c r="DN110" s="92"/>
      <c r="DO110" s="92"/>
      <c r="DP110" s="92"/>
      <c r="DQ110" s="92"/>
      <c r="DR110" s="92"/>
      <c r="DS110" s="92"/>
      <c r="DT110" s="92"/>
      <c r="DU110" s="92"/>
      <c r="DV110" s="92"/>
      <c r="DW110" s="92"/>
      <c r="DX110" s="92"/>
      <c r="DY110" s="92"/>
      <c r="DZ110" s="92"/>
      <c r="EA110" s="92"/>
      <c r="EB110" s="92"/>
      <c r="EC110" s="92"/>
      <c r="ED110" s="92"/>
      <c r="EE110" s="92"/>
      <c r="EF110" s="92"/>
      <c r="EG110" s="92"/>
      <c r="EH110" s="92"/>
      <c r="EI110" s="92"/>
      <c r="EJ110" s="92"/>
      <c r="EK110" s="92"/>
      <c r="EL110" s="92"/>
      <c r="EM110" s="92"/>
      <c r="EN110" s="92"/>
      <c r="EO110" s="92"/>
      <c r="EP110" s="92"/>
      <c r="EQ110" s="92"/>
      <c r="ER110" s="92"/>
      <c r="ES110" s="92"/>
      <c r="ET110" s="92"/>
      <c r="EU110" s="92"/>
      <c r="EV110" s="92"/>
      <c r="EW110" s="92"/>
      <c r="EX110" s="92"/>
      <c r="EY110" s="92"/>
      <c r="EZ110" s="92"/>
      <c r="FA110" s="92"/>
      <c r="FB110" s="92"/>
      <c r="FC110" s="92"/>
      <c r="FD110" s="92"/>
      <c r="FE110" s="92"/>
      <c r="FF110" s="92"/>
      <c r="FG110" s="92"/>
      <c r="FH110" s="92"/>
      <c r="FI110" s="92"/>
      <c r="FJ110" s="92"/>
      <c r="FK110" s="92"/>
      <c r="FL110" s="92"/>
      <c r="FM110" s="92"/>
      <c r="FN110" s="92"/>
      <c r="FO110" s="92"/>
      <c r="FP110" s="92"/>
      <c r="FQ110" s="92"/>
      <c r="FR110" s="92"/>
      <c r="FS110" s="92"/>
      <c r="FT110" s="92"/>
      <c r="FU110" s="92"/>
      <c r="FV110" s="92"/>
      <c r="FW110" s="92"/>
      <c r="FX110" s="92"/>
      <c r="FY110" s="92"/>
      <c r="FZ110" s="92"/>
      <c r="GA110" s="92"/>
      <c r="GB110" s="92"/>
      <c r="GC110" s="92"/>
      <c r="GD110" s="92"/>
      <c r="GE110" s="92"/>
      <c r="GF110" s="92"/>
      <c r="GG110" s="92"/>
      <c r="GH110" s="92"/>
      <c r="GI110" s="92"/>
      <c r="GJ110" s="92"/>
      <c r="GK110" s="92"/>
      <c r="GL110" s="92"/>
      <c r="GM110" s="92"/>
      <c r="GN110" s="92"/>
      <c r="GO110" s="92"/>
      <c r="GP110" s="92"/>
      <c r="GQ110" s="92"/>
    </row>
    <row r="111" spans="1:199" s="99" customFormat="1">
      <c r="A111" s="109" t="s">
        <v>281</v>
      </c>
      <c r="B111" s="109"/>
      <c r="C111" s="109"/>
      <c r="D111" s="124"/>
      <c r="E111" s="125"/>
      <c r="F111" s="125"/>
      <c r="G111" s="126"/>
      <c r="H111" s="125"/>
      <c r="I111" s="126"/>
      <c r="J111" s="124"/>
      <c r="K111" s="126"/>
      <c r="L111" s="92"/>
      <c r="M111" s="92"/>
      <c r="N111" s="92"/>
      <c r="O111" s="92"/>
      <c r="P111" s="111">
        <f t="shared" si="3"/>
        <v>0</v>
      </c>
      <c r="Q111" s="111">
        <f t="shared" si="4"/>
        <v>0</v>
      </c>
      <c r="R111" s="111">
        <f t="shared" si="5"/>
        <v>0</v>
      </c>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c r="DE111" s="92"/>
      <c r="DF111" s="92"/>
      <c r="DG111" s="92"/>
      <c r="DH111" s="92"/>
      <c r="DI111" s="92"/>
      <c r="DJ111" s="92"/>
      <c r="DK111" s="92"/>
      <c r="DL111" s="92"/>
      <c r="DM111" s="92"/>
      <c r="DN111" s="92"/>
      <c r="DO111" s="92"/>
      <c r="DP111" s="92"/>
      <c r="DQ111" s="92"/>
      <c r="DR111" s="92"/>
      <c r="DS111" s="92"/>
      <c r="DT111" s="92"/>
      <c r="DU111" s="92"/>
      <c r="DV111" s="92"/>
      <c r="DW111" s="92"/>
      <c r="DX111" s="92"/>
      <c r="DY111" s="92"/>
      <c r="DZ111" s="92"/>
      <c r="EA111" s="92"/>
      <c r="EB111" s="92"/>
      <c r="EC111" s="92"/>
      <c r="ED111" s="92"/>
      <c r="EE111" s="92"/>
      <c r="EF111" s="92"/>
      <c r="EG111" s="92"/>
      <c r="EH111" s="92"/>
      <c r="EI111" s="92"/>
      <c r="EJ111" s="92"/>
      <c r="EK111" s="92"/>
      <c r="EL111" s="92"/>
      <c r="EM111" s="92"/>
      <c r="EN111" s="92"/>
      <c r="EO111" s="92"/>
      <c r="EP111" s="92"/>
      <c r="EQ111" s="92"/>
      <c r="ER111" s="92"/>
      <c r="ES111" s="92"/>
      <c r="ET111" s="92"/>
      <c r="EU111" s="92"/>
      <c r="EV111" s="92"/>
      <c r="EW111" s="92"/>
      <c r="EX111" s="92"/>
      <c r="EY111" s="92"/>
      <c r="EZ111" s="92"/>
      <c r="FA111" s="92"/>
      <c r="FB111" s="92"/>
      <c r="FC111" s="92"/>
      <c r="FD111" s="92"/>
      <c r="FE111" s="92"/>
      <c r="FF111" s="92"/>
      <c r="FG111" s="92"/>
      <c r="FH111" s="92"/>
      <c r="FI111" s="92"/>
      <c r="FJ111" s="92"/>
      <c r="FK111" s="92"/>
      <c r="FL111" s="92"/>
      <c r="FM111" s="92"/>
      <c r="FN111" s="92"/>
      <c r="FO111" s="92"/>
      <c r="FP111" s="92"/>
      <c r="FQ111" s="92"/>
      <c r="FR111" s="92"/>
      <c r="FS111" s="92"/>
      <c r="FT111" s="92"/>
      <c r="FU111" s="92"/>
      <c r="FV111" s="92"/>
      <c r="FW111" s="92"/>
      <c r="FX111" s="92"/>
      <c r="FY111" s="92"/>
      <c r="FZ111" s="92"/>
      <c r="GA111" s="92"/>
      <c r="GB111" s="92"/>
      <c r="GC111" s="92"/>
      <c r="GD111" s="92"/>
      <c r="GE111" s="92"/>
      <c r="GF111" s="92"/>
      <c r="GG111" s="92"/>
      <c r="GH111" s="92"/>
      <c r="GI111" s="92"/>
      <c r="GJ111" s="92"/>
      <c r="GK111" s="92"/>
      <c r="GL111" s="92"/>
      <c r="GM111" s="92"/>
      <c r="GN111" s="92"/>
      <c r="GO111" s="92"/>
      <c r="GP111" s="92"/>
      <c r="GQ111" s="92"/>
    </row>
    <row r="112" spans="1:199" s="99" customFormat="1">
      <c r="A112" s="109" t="s">
        <v>282</v>
      </c>
      <c r="B112" s="109"/>
      <c r="C112" s="109"/>
      <c r="D112" s="124"/>
      <c r="E112" s="125"/>
      <c r="F112" s="125"/>
      <c r="G112" s="126"/>
      <c r="H112" s="125"/>
      <c r="I112" s="126"/>
      <c r="J112" s="124"/>
      <c r="K112" s="126"/>
      <c r="L112" s="92"/>
      <c r="M112" s="92"/>
      <c r="N112" s="92"/>
      <c r="O112" s="92"/>
      <c r="P112" s="111">
        <f t="shared" si="3"/>
        <v>0</v>
      </c>
      <c r="Q112" s="111">
        <f t="shared" si="4"/>
        <v>0</v>
      </c>
      <c r="R112" s="111">
        <f t="shared" si="5"/>
        <v>0</v>
      </c>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c r="DE112" s="92"/>
      <c r="DF112" s="92"/>
      <c r="DG112" s="92"/>
      <c r="DH112" s="92"/>
      <c r="DI112" s="92"/>
      <c r="DJ112" s="92"/>
      <c r="DK112" s="92"/>
      <c r="DL112" s="92"/>
      <c r="DM112" s="92"/>
      <c r="DN112" s="92"/>
      <c r="DO112" s="92"/>
      <c r="DP112" s="92"/>
      <c r="DQ112" s="92"/>
      <c r="DR112" s="92"/>
      <c r="DS112" s="92"/>
      <c r="DT112" s="92"/>
      <c r="DU112" s="92"/>
      <c r="DV112" s="92"/>
      <c r="DW112" s="92"/>
      <c r="DX112" s="92"/>
      <c r="DY112" s="92"/>
      <c r="DZ112" s="92"/>
      <c r="EA112" s="92"/>
      <c r="EB112" s="92"/>
      <c r="EC112" s="92"/>
      <c r="ED112" s="92"/>
      <c r="EE112" s="92"/>
      <c r="EF112" s="92"/>
      <c r="EG112" s="92"/>
      <c r="EH112" s="92"/>
      <c r="EI112" s="92"/>
      <c r="EJ112" s="92"/>
      <c r="EK112" s="92"/>
      <c r="EL112" s="92"/>
      <c r="EM112" s="92"/>
      <c r="EN112" s="92"/>
      <c r="EO112" s="92"/>
      <c r="EP112" s="92"/>
      <c r="EQ112" s="92"/>
      <c r="ER112" s="92"/>
      <c r="ES112" s="92"/>
      <c r="ET112" s="92"/>
      <c r="EU112" s="92"/>
      <c r="EV112" s="92"/>
      <c r="EW112" s="92"/>
      <c r="EX112" s="92"/>
      <c r="EY112" s="92"/>
      <c r="EZ112" s="92"/>
      <c r="FA112" s="92"/>
      <c r="FB112" s="92"/>
      <c r="FC112" s="92"/>
      <c r="FD112" s="92"/>
      <c r="FE112" s="92"/>
      <c r="FF112" s="92"/>
      <c r="FG112" s="92"/>
      <c r="FH112" s="92"/>
      <c r="FI112" s="92"/>
      <c r="FJ112" s="92"/>
      <c r="FK112" s="92"/>
      <c r="FL112" s="92"/>
      <c r="FM112" s="92"/>
      <c r="FN112" s="92"/>
      <c r="FO112" s="92"/>
      <c r="FP112" s="92"/>
      <c r="FQ112" s="92"/>
      <c r="FR112" s="92"/>
      <c r="FS112" s="92"/>
      <c r="FT112" s="92"/>
      <c r="FU112" s="92"/>
      <c r="FV112" s="92"/>
      <c r="FW112" s="92"/>
      <c r="FX112" s="92"/>
      <c r="FY112" s="92"/>
      <c r="FZ112" s="92"/>
      <c r="GA112" s="92"/>
      <c r="GB112" s="92"/>
      <c r="GC112" s="92"/>
      <c r="GD112" s="92"/>
      <c r="GE112" s="92"/>
      <c r="GF112" s="92"/>
      <c r="GG112" s="92"/>
      <c r="GH112" s="92"/>
      <c r="GI112" s="92"/>
      <c r="GJ112" s="92"/>
      <c r="GK112" s="92"/>
      <c r="GL112" s="92"/>
      <c r="GM112" s="92"/>
      <c r="GN112" s="92"/>
      <c r="GO112" s="92"/>
      <c r="GP112" s="92"/>
      <c r="GQ112" s="92"/>
    </row>
    <row r="113" spans="1:199" s="99" customFormat="1">
      <c r="A113" s="109" t="s">
        <v>283</v>
      </c>
      <c r="B113" s="109"/>
      <c r="C113" s="109"/>
      <c r="D113" s="124"/>
      <c r="E113" s="125"/>
      <c r="F113" s="125"/>
      <c r="G113" s="126"/>
      <c r="H113" s="125"/>
      <c r="I113" s="126"/>
      <c r="J113" s="124"/>
      <c r="K113" s="126"/>
      <c r="L113" s="92"/>
      <c r="M113" s="92"/>
      <c r="N113" s="92"/>
      <c r="O113" s="92"/>
      <c r="P113" s="111">
        <f t="shared" si="3"/>
        <v>0</v>
      </c>
      <c r="Q113" s="111">
        <f t="shared" si="4"/>
        <v>0</v>
      </c>
      <c r="R113" s="111">
        <f t="shared" si="5"/>
        <v>0</v>
      </c>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c r="DE113" s="92"/>
      <c r="DF113" s="92"/>
      <c r="DG113" s="92"/>
      <c r="DH113" s="92"/>
      <c r="DI113" s="92"/>
      <c r="DJ113" s="92"/>
      <c r="DK113" s="92"/>
      <c r="DL113" s="92"/>
      <c r="DM113" s="92"/>
      <c r="DN113" s="92"/>
      <c r="DO113" s="92"/>
      <c r="DP113" s="92"/>
      <c r="DQ113" s="92"/>
      <c r="DR113" s="92"/>
      <c r="DS113" s="92"/>
      <c r="DT113" s="92"/>
      <c r="DU113" s="92"/>
      <c r="DV113" s="92"/>
      <c r="DW113" s="92"/>
      <c r="DX113" s="92"/>
      <c r="DY113" s="92"/>
      <c r="DZ113" s="92"/>
      <c r="EA113" s="92"/>
      <c r="EB113" s="92"/>
      <c r="EC113" s="92"/>
      <c r="ED113" s="92"/>
      <c r="EE113" s="92"/>
      <c r="EF113" s="92"/>
      <c r="EG113" s="92"/>
      <c r="EH113" s="92"/>
      <c r="EI113" s="92"/>
      <c r="EJ113" s="92"/>
      <c r="EK113" s="92"/>
      <c r="EL113" s="92"/>
      <c r="EM113" s="92"/>
      <c r="EN113" s="92"/>
      <c r="EO113" s="92"/>
      <c r="EP113" s="92"/>
      <c r="EQ113" s="92"/>
      <c r="ER113" s="92"/>
      <c r="ES113" s="92"/>
      <c r="ET113" s="92"/>
      <c r="EU113" s="92"/>
      <c r="EV113" s="92"/>
      <c r="EW113" s="92"/>
      <c r="EX113" s="92"/>
      <c r="EY113" s="92"/>
      <c r="EZ113" s="92"/>
      <c r="FA113" s="92"/>
      <c r="FB113" s="92"/>
      <c r="FC113" s="92"/>
      <c r="FD113" s="92"/>
      <c r="FE113" s="92"/>
      <c r="FF113" s="92"/>
      <c r="FG113" s="92"/>
      <c r="FH113" s="92"/>
      <c r="FI113" s="92"/>
      <c r="FJ113" s="92"/>
      <c r="FK113" s="92"/>
      <c r="FL113" s="92"/>
      <c r="FM113" s="92"/>
      <c r="FN113" s="92"/>
      <c r="FO113" s="92"/>
      <c r="FP113" s="92"/>
      <c r="FQ113" s="92"/>
      <c r="FR113" s="92"/>
      <c r="FS113" s="92"/>
      <c r="FT113" s="92"/>
      <c r="FU113" s="92"/>
      <c r="FV113" s="92"/>
      <c r="FW113" s="92"/>
      <c r="FX113" s="92"/>
      <c r="FY113" s="92"/>
      <c r="FZ113" s="92"/>
      <c r="GA113" s="92"/>
      <c r="GB113" s="92"/>
      <c r="GC113" s="92"/>
      <c r="GD113" s="92"/>
      <c r="GE113" s="92"/>
      <c r="GF113" s="92"/>
      <c r="GG113" s="92"/>
      <c r="GH113" s="92"/>
      <c r="GI113" s="92"/>
      <c r="GJ113" s="92"/>
      <c r="GK113" s="92"/>
      <c r="GL113" s="92"/>
      <c r="GM113" s="92"/>
      <c r="GN113" s="92"/>
      <c r="GO113" s="92"/>
      <c r="GP113" s="92"/>
      <c r="GQ113" s="92"/>
    </row>
    <row r="114" spans="1:199" s="99" customFormat="1">
      <c r="A114" s="109" t="s">
        <v>284</v>
      </c>
      <c r="B114" s="109"/>
      <c r="C114" s="109"/>
      <c r="D114" s="124"/>
      <c r="E114" s="125"/>
      <c r="F114" s="125"/>
      <c r="G114" s="126"/>
      <c r="H114" s="125"/>
      <c r="I114" s="126"/>
      <c r="J114" s="124"/>
      <c r="K114" s="126"/>
      <c r="L114" s="92"/>
      <c r="M114" s="92"/>
      <c r="N114" s="92"/>
      <c r="O114" s="92"/>
      <c r="P114" s="111">
        <f t="shared" si="3"/>
        <v>0</v>
      </c>
      <c r="Q114" s="111">
        <f t="shared" si="4"/>
        <v>0</v>
      </c>
      <c r="R114" s="111">
        <f t="shared" si="5"/>
        <v>0</v>
      </c>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c r="GK114" s="92"/>
      <c r="GL114" s="92"/>
      <c r="GM114" s="92"/>
      <c r="GN114" s="92"/>
      <c r="GO114" s="92"/>
      <c r="GP114" s="92"/>
      <c r="GQ114" s="92"/>
    </row>
    <row r="115" spans="1:199" s="99" customFormat="1">
      <c r="A115" s="109" t="s">
        <v>285</v>
      </c>
      <c r="B115" s="109"/>
      <c r="C115" s="109"/>
      <c r="D115" s="124"/>
      <c r="E115" s="125"/>
      <c r="F115" s="125"/>
      <c r="G115" s="126"/>
      <c r="H115" s="125"/>
      <c r="I115" s="126"/>
      <c r="J115" s="124"/>
      <c r="K115" s="126"/>
      <c r="L115" s="92"/>
      <c r="M115" s="92"/>
      <c r="N115" s="92"/>
      <c r="O115" s="92"/>
      <c r="P115" s="111">
        <f t="shared" si="3"/>
        <v>0</v>
      </c>
      <c r="Q115" s="111">
        <f t="shared" si="4"/>
        <v>0</v>
      </c>
      <c r="R115" s="111">
        <f t="shared" si="5"/>
        <v>0</v>
      </c>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c r="GK115" s="92"/>
      <c r="GL115" s="92"/>
      <c r="GM115" s="92"/>
      <c r="GN115" s="92"/>
      <c r="GO115" s="92"/>
      <c r="GP115" s="92"/>
      <c r="GQ115" s="92"/>
    </row>
    <row r="116" spans="1:199" s="99" customFormat="1">
      <c r="A116" s="109" t="s">
        <v>286</v>
      </c>
      <c r="B116" s="109"/>
      <c r="C116" s="109"/>
      <c r="D116" s="124"/>
      <c r="E116" s="125"/>
      <c r="F116" s="125"/>
      <c r="G116" s="126"/>
      <c r="H116" s="125"/>
      <c r="I116" s="126"/>
      <c r="J116" s="124"/>
      <c r="K116" s="126"/>
      <c r="L116" s="92"/>
      <c r="M116" s="92"/>
      <c r="N116" s="92"/>
      <c r="O116" s="92"/>
      <c r="P116" s="111">
        <f t="shared" si="3"/>
        <v>0</v>
      </c>
      <c r="Q116" s="111">
        <f t="shared" si="4"/>
        <v>0</v>
      </c>
      <c r="R116" s="111">
        <f t="shared" si="5"/>
        <v>0</v>
      </c>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c r="GK116" s="92"/>
      <c r="GL116" s="92"/>
      <c r="GM116" s="92"/>
      <c r="GN116" s="92"/>
      <c r="GO116" s="92"/>
      <c r="GP116" s="92"/>
      <c r="GQ116" s="92"/>
    </row>
    <row r="117" spans="1:199" s="99" customFormat="1">
      <c r="A117" s="109" t="s">
        <v>287</v>
      </c>
      <c r="B117" s="109"/>
      <c r="C117" s="109"/>
      <c r="D117" s="124"/>
      <c r="E117" s="125"/>
      <c r="F117" s="125"/>
      <c r="G117" s="126"/>
      <c r="H117" s="125"/>
      <c r="I117" s="126"/>
      <c r="J117" s="124"/>
      <c r="K117" s="126"/>
      <c r="L117" s="92"/>
      <c r="M117" s="92"/>
      <c r="N117" s="92"/>
      <c r="O117" s="92"/>
      <c r="P117" s="111">
        <f t="shared" si="3"/>
        <v>0</v>
      </c>
      <c r="Q117" s="111">
        <f t="shared" si="4"/>
        <v>0</v>
      </c>
      <c r="R117" s="111">
        <f t="shared" si="5"/>
        <v>0</v>
      </c>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92"/>
      <c r="CT117" s="92"/>
      <c r="CU117" s="92"/>
      <c r="CV117" s="92"/>
      <c r="CW117" s="92"/>
      <c r="CX117" s="92"/>
      <c r="CY117" s="92"/>
      <c r="CZ117" s="92"/>
      <c r="DA117" s="92"/>
      <c r="DB117" s="92"/>
      <c r="DC117" s="92"/>
      <c r="DD117" s="92"/>
      <c r="DE117" s="92"/>
      <c r="DF117" s="92"/>
      <c r="DG117" s="92"/>
      <c r="DH117" s="92"/>
      <c r="DI117" s="92"/>
      <c r="DJ117" s="92"/>
      <c r="DK117" s="92"/>
      <c r="DL117" s="92"/>
      <c r="DM117" s="92"/>
      <c r="DN117" s="92"/>
      <c r="DO117" s="92"/>
      <c r="DP117" s="92"/>
      <c r="DQ117" s="92"/>
      <c r="DR117" s="92"/>
      <c r="DS117" s="92"/>
      <c r="DT117" s="92"/>
      <c r="DU117" s="92"/>
      <c r="DV117" s="92"/>
      <c r="DW117" s="92"/>
      <c r="DX117" s="92"/>
      <c r="DY117" s="92"/>
      <c r="DZ117" s="92"/>
      <c r="EA117" s="92"/>
      <c r="EB117" s="92"/>
      <c r="EC117" s="92"/>
      <c r="ED117" s="92"/>
      <c r="EE117" s="92"/>
      <c r="EF117" s="92"/>
      <c r="EG117" s="92"/>
      <c r="EH117" s="92"/>
      <c r="EI117" s="92"/>
      <c r="EJ117" s="92"/>
      <c r="EK117" s="92"/>
      <c r="EL117" s="92"/>
      <c r="EM117" s="92"/>
      <c r="EN117" s="92"/>
      <c r="EO117" s="92"/>
      <c r="EP117" s="92"/>
      <c r="EQ117" s="92"/>
      <c r="ER117" s="92"/>
      <c r="ES117" s="92"/>
      <c r="ET117" s="92"/>
      <c r="EU117" s="92"/>
      <c r="EV117" s="92"/>
      <c r="EW117" s="92"/>
      <c r="EX117" s="92"/>
      <c r="EY117" s="92"/>
      <c r="EZ117" s="92"/>
      <c r="FA117" s="92"/>
      <c r="FB117" s="92"/>
      <c r="FC117" s="92"/>
      <c r="FD117" s="92"/>
      <c r="FE117" s="92"/>
      <c r="FF117" s="92"/>
      <c r="FG117" s="92"/>
      <c r="FH117" s="92"/>
      <c r="FI117" s="92"/>
      <c r="FJ117" s="92"/>
      <c r="FK117" s="92"/>
      <c r="FL117" s="92"/>
      <c r="FM117" s="92"/>
      <c r="FN117" s="92"/>
      <c r="FO117" s="92"/>
      <c r="FP117" s="92"/>
      <c r="FQ117" s="92"/>
      <c r="FR117" s="92"/>
      <c r="FS117" s="92"/>
      <c r="FT117" s="92"/>
      <c r="FU117" s="92"/>
      <c r="FV117" s="92"/>
      <c r="FW117" s="92"/>
      <c r="FX117" s="92"/>
      <c r="FY117" s="92"/>
      <c r="FZ117" s="92"/>
      <c r="GA117" s="92"/>
      <c r="GB117" s="92"/>
      <c r="GC117" s="92"/>
      <c r="GD117" s="92"/>
      <c r="GE117" s="92"/>
      <c r="GF117" s="92"/>
      <c r="GG117" s="92"/>
      <c r="GH117" s="92"/>
      <c r="GI117" s="92"/>
      <c r="GJ117" s="92"/>
      <c r="GK117" s="92"/>
      <c r="GL117" s="92"/>
      <c r="GM117" s="92"/>
      <c r="GN117" s="92"/>
      <c r="GO117" s="92"/>
      <c r="GP117" s="92"/>
      <c r="GQ117" s="92"/>
    </row>
    <row r="118" spans="1:199" s="99" customFormat="1">
      <c r="A118" s="109" t="s">
        <v>288</v>
      </c>
      <c r="B118" s="109"/>
      <c r="C118" s="109"/>
      <c r="D118" s="124"/>
      <c r="E118" s="125"/>
      <c r="F118" s="125"/>
      <c r="G118" s="126"/>
      <c r="H118" s="125"/>
      <c r="I118" s="126"/>
      <c r="J118" s="124"/>
      <c r="K118" s="126"/>
      <c r="L118" s="92"/>
      <c r="M118" s="92"/>
      <c r="N118" s="92"/>
      <c r="O118" s="92"/>
      <c r="P118" s="111">
        <f t="shared" si="3"/>
        <v>0</v>
      </c>
      <c r="Q118" s="111">
        <f t="shared" si="4"/>
        <v>0</v>
      </c>
      <c r="R118" s="111">
        <f t="shared" si="5"/>
        <v>0</v>
      </c>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c r="DE118" s="92"/>
      <c r="DF118" s="92"/>
      <c r="DG118" s="92"/>
      <c r="DH118" s="92"/>
      <c r="DI118" s="92"/>
      <c r="DJ118" s="92"/>
      <c r="DK118" s="92"/>
      <c r="DL118" s="92"/>
      <c r="DM118" s="92"/>
      <c r="DN118" s="92"/>
      <c r="DO118" s="92"/>
      <c r="DP118" s="92"/>
      <c r="DQ118" s="92"/>
      <c r="DR118" s="92"/>
      <c r="DS118" s="92"/>
      <c r="DT118" s="92"/>
      <c r="DU118" s="92"/>
      <c r="DV118" s="92"/>
      <c r="DW118" s="92"/>
      <c r="DX118" s="92"/>
      <c r="DY118" s="92"/>
      <c r="DZ118" s="92"/>
      <c r="EA118" s="92"/>
      <c r="EB118" s="92"/>
      <c r="EC118" s="92"/>
      <c r="ED118" s="92"/>
      <c r="EE118" s="92"/>
      <c r="EF118" s="92"/>
      <c r="EG118" s="92"/>
      <c r="EH118" s="92"/>
      <c r="EI118" s="92"/>
      <c r="EJ118" s="92"/>
      <c r="EK118" s="92"/>
      <c r="EL118" s="92"/>
      <c r="EM118" s="92"/>
      <c r="EN118" s="92"/>
      <c r="EO118" s="92"/>
      <c r="EP118" s="92"/>
      <c r="EQ118" s="92"/>
      <c r="ER118" s="92"/>
      <c r="ES118" s="92"/>
      <c r="ET118" s="92"/>
      <c r="EU118" s="92"/>
      <c r="EV118" s="92"/>
      <c r="EW118" s="92"/>
      <c r="EX118" s="92"/>
      <c r="EY118" s="92"/>
      <c r="EZ118" s="92"/>
      <c r="FA118" s="92"/>
      <c r="FB118" s="92"/>
      <c r="FC118" s="92"/>
      <c r="FD118" s="92"/>
      <c r="FE118" s="92"/>
      <c r="FF118" s="92"/>
      <c r="FG118" s="92"/>
      <c r="FH118" s="92"/>
      <c r="FI118" s="92"/>
      <c r="FJ118" s="92"/>
      <c r="FK118" s="92"/>
      <c r="FL118" s="92"/>
      <c r="FM118" s="92"/>
      <c r="FN118" s="92"/>
      <c r="FO118" s="92"/>
      <c r="FP118" s="92"/>
      <c r="FQ118" s="92"/>
      <c r="FR118" s="92"/>
      <c r="FS118" s="92"/>
      <c r="FT118" s="92"/>
      <c r="FU118" s="92"/>
      <c r="FV118" s="92"/>
      <c r="FW118" s="92"/>
      <c r="FX118" s="92"/>
      <c r="FY118" s="92"/>
      <c r="FZ118" s="92"/>
      <c r="GA118" s="92"/>
      <c r="GB118" s="92"/>
      <c r="GC118" s="92"/>
      <c r="GD118" s="92"/>
      <c r="GE118" s="92"/>
      <c r="GF118" s="92"/>
      <c r="GG118" s="92"/>
      <c r="GH118" s="92"/>
      <c r="GI118" s="92"/>
      <c r="GJ118" s="92"/>
      <c r="GK118" s="92"/>
      <c r="GL118" s="92"/>
      <c r="GM118" s="92"/>
      <c r="GN118" s="92"/>
      <c r="GO118" s="92"/>
      <c r="GP118" s="92"/>
      <c r="GQ118" s="92"/>
    </row>
    <row r="119" spans="1:199" s="99" customFormat="1">
      <c r="A119" s="109" t="s">
        <v>289</v>
      </c>
      <c r="B119" s="109"/>
      <c r="C119" s="109"/>
      <c r="D119" s="124"/>
      <c r="E119" s="125"/>
      <c r="F119" s="125"/>
      <c r="G119" s="126"/>
      <c r="H119" s="125"/>
      <c r="I119" s="126"/>
      <c r="J119" s="124"/>
      <c r="K119" s="126"/>
      <c r="L119" s="92"/>
      <c r="M119" s="92"/>
      <c r="N119" s="92"/>
      <c r="O119" s="92"/>
      <c r="P119" s="111">
        <f t="shared" si="3"/>
        <v>0</v>
      </c>
      <c r="Q119" s="111">
        <f t="shared" si="4"/>
        <v>0</v>
      </c>
      <c r="R119" s="111">
        <f t="shared" si="5"/>
        <v>0</v>
      </c>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2"/>
      <c r="CY119" s="92"/>
      <c r="CZ119" s="92"/>
      <c r="DA119" s="92"/>
      <c r="DB119" s="92"/>
      <c r="DC119" s="92"/>
      <c r="DD119" s="92"/>
      <c r="DE119" s="92"/>
      <c r="DF119" s="92"/>
      <c r="DG119" s="92"/>
      <c r="DH119" s="92"/>
      <c r="DI119" s="92"/>
      <c r="DJ119" s="92"/>
      <c r="DK119" s="92"/>
      <c r="DL119" s="92"/>
      <c r="DM119" s="92"/>
      <c r="DN119" s="92"/>
      <c r="DO119" s="92"/>
      <c r="DP119" s="92"/>
      <c r="DQ119" s="92"/>
      <c r="DR119" s="92"/>
      <c r="DS119" s="92"/>
      <c r="DT119" s="92"/>
      <c r="DU119" s="92"/>
      <c r="DV119" s="92"/>
      <c r="DW119" s="92"/>
      <c r="DX119" s="92"/>
      <c r="DY119" s="92"/>
      <c r="DZ119" s="92"/>
      <c r="EA119" s="92"/>
      <c r="EB119" s="92"/>
      <c r="EC119" s="92"/>
      <c r="ED119" s="92"/>
      <c r="EE119" s="92"/>
      <c r="EF119" s="92"/>
      <c r="EG119" s="92"/>
      <c r="EH119" s="92"/>
      <c r="EI119" s="92"/>
      <c r="EJ119" s="92"/>
      <c r="EK119" s="92"/>
      <c r="EL119" s="92"/>
      <c r="EM119" s="92"/>
      <c r="EN119" s="92"/>
      <c r="EO119" s="92"/>
      <c r="EP119" s="92"/>
      <c r="EQ119" s="92"/>
      <c r="ER119" s="92"/>
      <c r="ES119" s="92"/>
      <c r="ET119" s="92"/>
      <c r="EU119" s="92"/>
      <c r="EV119" s="92"/>
      <c r="EW119" s="92"/>
      <c r="EX119" s="92"/>
      <c r="EY119" s="92"/>
      <c r="EZ119" s="92"/>
      <c r="FA119" s="92"/>
      <c r="FB119" s="92"/>
      <c r="FC119" s="92"/>
      <c r="FD119" s="92"/>
      <c r="FE119" s="92"/>
      <c r="FF119" s="92"/>
      <c r="FG119" s="92"/>
      <c r="FH119" s="92"/>
      <c r="FI119" s="92"/>
      <c r="FJ119" s="92"/>
      <c r="FK119" s="92"/>
      <c r="FL119" s="92"/>
      <c r="FM119" s="92"/>
      <c r="FN119" s="92"/>
      <c r="FO119" s="92"/>
      <c r="FP119" s="92"/>
      <c r="FQ119" s="92"/>
      <c r="FR119" s="92"/>
      <c r="FS119" s="92"/>
      <c r="FT119" s="92"/>
      <c r="FU119" s="92"/>
      <c r="FV119" s="92"/>
      <c r="FW119" s="92"/>
      <c r="FX119" s="92"/>
      <c r="FY119" s="92"/>
      <c r="FZ119" s="92"/>
      <c r="GA119" s="92"/>
      <c r="GB119" s="92"/>
      <c r="GC119" s="92"/>
      <c r="GD119" s="92"/>
      <c r="GE119" s="92"/>
      <c r="GF119" s="92"/>
      <c r="GG119" s="92"/>
      <c r="GH119" s="92"/>
      <c r="GI119" s="92"/>
      <c r="GJ119" s="92"/>
      <c r="GK119" s="92"/>
      <c r="GL119" s="92"/>
      <c r="GM119" s="92"/>
      <c r="GN119" s="92"/>
      <c r="GO119" s="92"/>
      <c r="GP119" s="92"/>
      <c r="GQ119" s="92"/>
    </row>
    <row r="120" spans="1:199" s="99" customFormat="1">
      <c r="A120" s="109" t="s">
        <v>290</v>
      </c>
      <c r="B120" s="109"/>
      <c r="C120" s="109"/>
      <c r="D120" s="124"/>
      <c r="E120" s="125"/>
      <c r="F120" s="125"/>
      <c r="G120" s="126"/>
      <c r="H120" s="125"/>
      <c r="I120" s="126"/>
      <c r="J120" s="124"/>
      <c r="K120" s="126"/>
      <c r="L120" s="92"/>
      <c r="M120" s="92"/>
      <c r="N120" s="92"/>
      <c r="O120" s="92"/>
      <c r="P120" s="111">
        <f t="shared" si="3"/>
        <v>0</v>
      </c>
      <c r="Q120" s="111">
        <f t="shared" si="4"/>
        <v>0</v>
      </c>
      <c r="R120" s="111">
        <f t="shared" si="5"/>
        <v>0</v>
      </c>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c r="DE120" s="92"/>
      <c r="DF120" s="92"/>
      <c r="DG120" s="92"/>
      <c r="DH120" s="92"/>
      <c r="DI120" s="92"/>
      <c r="DJ120" s="92"/>
      <c r="DK120" s="92"/>
      <c r="DL120" s="92"/>
      <c r="DM120" s="92"/>
      <c r="DN120" s="92"/>
      <c r="DO120" s="92"/>
      <c r="DP120" s="92"/>
      <c r="DQ120" s="92"/>
      <c r="DR120" s="92"/>
      <c r="DS120" s="92"/>
      <c r="DT120" s="92"/>
      <c r="DU120" s="92"/>
      <c r="DV120" s="92"/>
      <c r="DW120" s="92"/>
      <c r="DX120" s="92"/>
      <c r="DY120" s="92"/>
      <c r="DZ120" s="92"/>
      <c r="EA120" s="92"/>
      <c r="EB120" s="92"/>
      <c r="EC120" s="92"/>
      <c r="ED120" s="92"/>
      <c r="EE120" s="92"/>
      <c r="EF120" s="92"/>
      <c r="EG120" s="92"/>
      <c r="EH120" s="92"/>
      <c r="EI120" s="92"/>
      <c r="EJ120" s="92"/>
      <c r="EK120" s="92"/>
      <c r="EL120" s="92"/>
      <c r="EM120" s="92"/>
      <c r="EN120" s="92"/>
      <c r="EO120" s="92"/>
      <c r="EP120" s="92"/>
      <c r="EQ120" s="92"/>
      <c r="ER120" s="92"/>
      <c r="ES120" s="92"/>
      <c r="ET120" s="92"/>
      <c r="EU120" s="92"/>
      <c r="EV120" s="92"/>
      <c r="EW120" s="92"/>
      <c r="EX120" s="92"/>
      <c r="EY120" s="92"/>
      <c r="EZ120" s="92"/>
      <c r="FA120" s="92"/>
      <c r="FB120" s="92"/>
      <c r="FC120" s="92"/>
      <c r="FD120" s="92"/>
      <c r="FE120" s="92"/>
      <c r="FF120" s="92"/>
      <c r="FG120" s="92"/>
      <c r="FH120" s="92"/>
      <c r="FI120" s="92"/>
      <c r="FJ120" s="92"/>
      <c r="FK120" s="92"/>
      <c r="FL120" s="92"/>
      <c r="FM120" s="92"/>
      <c r="FN120" s="92"/>
      <c r="FO120" s="92"/>
      <c r="FP120" s="92"/>
      <c r="FQ120" s="92"/>
      <c r="FR120" s="92"/>
      <c r="FS120" s="92"/>
      <c r="FT120" s="92"/>
      <c r="FU120" s="92"/>
      <c r="FV120" s="92"/>
      <c r="FW120" s="92"/>
      <c r="FX120" s="92"/>
      <c r="FY120" s="92"/>
      <c r="FZ120" s="92"/>
      <c r="GA120" s="92"/>
      <c r="GB120" s="92"/>
      <c r="GC120" s="92"/>
      <c r="GD120" s="92"/>
      <c r="GE120" s="92"/>
      <c r="GF120" s="92"/>
      <c r="GG120" s="92"/>
      <c r="GH120" s="92"/>
      <c r="GI120" s="92"/>
      <c r="GJ120" s="92"/>
      <c r="GK120" s="92"/>
      <c r="GL120" s="92"/>
      <c r="GM120" s="92"/>
      <c r="GN120" s="92"/>
      <c r="GO120" s="92"/>
      <c r="GP120" s="92"/>
      <c r="GQ120" s="92"/>
    </row>
    <row r="121" spans="1:199" s="99" customFormat="1">
      <c r="A121" s="109" t="s">
        <v>291</v>
      </c>
      <c r="B121" s="109"/>
      <c r="C121" s="109"/>
      <c r="D121" s="124"/>
      <c r="E121" s="125"/>
      <c r="F121" s="125"/>
      <c r="G121" s="126"/>
      <c r="H121" s="125"/>
      <c r="I121" s="126"/>
      <c r="J121" s="124"/>
      <c r="K121" s="126"/>
      <c r="L121" s="92"/>
      <c r="M121" s="92"/>
      <c r="N121" s="92"/>
      <c r="O121" s="92"/>
      <c r="P121" s="111">
        <f t="shared" si="3"/>
        <v>0</v>
      </c>
      <c r="Q121" s="111">
        <f t="shared" si="4"/>
        <v>0</v>
      </c>
      <c r="R121" s="111">
        <f t="shared" si="5"/>
        <v>0</v>
      </c>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c r="CX121" s="92"/>
      <c r="CY121" s="92"/>
      <c r="CZ121" s="92"/>
      <c r="DA121" s="92"/>
      <c r="DB121" s="92"/>
      <c r="DC121" s="92"/>
      <c r="DD121" s="92"/>
      <c r="DE121" s="92"/>
      <c r="DF121" s="92"/>
      <c r="DG121" s="92"/>
      <c r="DH121" s="92"/>
      <c r="DI121" s="92"/>
      <c r="DJ121" s="92"/>
      <c r="DK121" s="92"/>
      <c r="DL121" s="92"/>
      <c r="DM121" s="92"/>
      <c r="DN121" s="92"/>
      <c r="DO121" s="92"/>
      <c r="DP121" s="92"/>
      <c r="DQ121" s="92"/>
      <c r="DR121" s="92"/>
      <c r="DS121" s="92"/>
      <c r="DT121" s="92"/>
      <c r="DU121" s="92"/>
      <c r="DV121" s="92"/>
      <c r="DW121" s="92"/>
      <c r="DX121" s="92"/>
      <c r="DY121" s="92"/>
      <c r="DZ121" s="92"/>
      <c r="EA121" s="92"/>
      <c r="EB121" s="92"/>
      <c r="EC121" s="92"/>
      <c r="ED121" s="92"/>
      <c r="EE121" s="92"/>
      <c r="EF121" s="92"/>
      <c r="EG121" s="92"/>
      <c r="EH121" s="92"/>
      <c r="EI121" s="92"/>
      <c r="EJ121" s="92"/>
      <c r="EK121" s="92"/>
      <c r="EL121" s="92"/>
      <c r="EM121" s="92"/>
      <c r="EN121" s="92"/>
      <c r="EO121" s="92"/>
      <c r="EP121" s="92"/>
      <c r="EQ121" s="92"/>
      <c r="ER121" s="92"/>
      <c r="ES121" s="92"/>
      <c r="ET121" s="92"/>
      <c r="EU121" s="92"/>
      <c r="EV121" s="92"/>
      <c r="EW121" s="92"/>
      <c r="EX121" s="92"/>
      <c r="EY121" s="92"/>
      <c r="EZ121" s="92"/>
      <c r="FA121" s="92"/>
      <c r="FB121" s="92"/>
      <c r="FC121" s="92"/>
      <c r="FD121" s="92"/>
      <c r="FE121" s="92"/>
      <c r="FF121" s="92"/>
      <c r="FG121" s="92"/>
      <c r="FH121" s="92"/>
      <c r="FI121" s="92"/>
      <c r="FJ121" s="92"/>
      <c r="FK121" s="92"/>
      <c r="FL121" s="92"/>
      <c r="FM121" s="92"/>
      <c r="FN121" s="92"/>
      <c r="FO121" s="92"/>
      <c r="FP121" s="92"/>
      <c r="FQ121" s="92"/>
      <c r="FR121" s="92"/>
      <c r="FS121" s="92"/>
      <c r="FT121" s="92"/>
      <c r="FU121" s="92"/>
      <c r="FV121" s="92"/>
      <c r="FW121" s="92"/>
      <c r="FX121" s="92"/>
      <c r="FY121" s="92"/>
      <c r="FZ121" s="92"/>
      <c r="GA121" s="92"/>
      <c r="GB121" s="92"/>
      <c r="GC121" s="92"/>
      <c r="GD121" s="92"/>
      <c r="GE121" s="92"/>
      <c r="GF121" s="92"/>
      <c r="GG121" s="92"/>
      <c r="GH121" s="92"/>
      <c r="GI121" s="92"/>
      <c r="GJ121" s="92"/>
      <c r="GK121" s="92"/>
      <c r="GL121" s="92"/>
      <c r="GM121" s="92"/>
      <c r="GN121" s="92"/>
      <c r="GO121" s="92"/>
      <c r="GP121" s="92"/>
      <c r="GQ121" s="92"/>
    </row>
    <row r="122" spans="1:199" s="99" customFormat="1">
      <c r="A122" s="109" t="s">
        <v>292</v>
      </c>
      <c r="B122" s="109"/>
      <c r="C122" s="109"/>
      <c r="D122" s="124"/>
      <c r="E122" s="125"/>
      <c r="F122" s="125"/>
      <c r="G122" s="126"/>
      <c r="H122" s="125"/>
      <c r="I122" s="126"/>
      <c r="J122" s="124"/>
      <c r="K122" s="126"/>
      <c r="L122" s="92"/>
      <c r="M122" s="92"/>
      <c r="N122" s="92"/>
      <c r="O122" s="92"/>
      <c r="P122" s="111">
        <f t="shared" si="3"/>
        <v>0</v>
      </c>
      <c r="Q122" s="111">
        <f t="shared" si="4"/>
        <v>0</v>
      </c>
      <c r="R122" s="111">
        <f t="shared" si="5"/>
        <v>0</v>
      </c>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2"/>
      <c r="CY122" s="92"/>
      <c r="CZ122" s="92"/>
      <c r="DA122" s="92"/>
      <c r="DB122" s="92"/>
      <c r="DC122" s="92"/>
      <c r="DD122" s="92"/>
      <c r="DE122" s="92"/>
      <c r="DF122" s="92"/>
      <c r="DG122" s="92"/>
      <c r="DH122" s="92"/>
      <c r="DI122" s="92"/>
      <c r="DJ122" s="92"/>
      <c r="DK122" s="92"/>
      <c r="DL122" s="92"/>
      <c r="DM122" s="92"/>
      <c r="DN122" s="92"/>
      <c r="DO122" s="92"/>
      <c r="DP122" s="92"/>
      <c r="DQ122" s="92"/>
      <c r="DR122" s="92"/>
      <c r="DS122" s="92"/>
      <c r="DT122" s="92"/>
      <c r="DU122" s="92"/>
      <c r="DV122" s="92"/>
      <c r="DW122" s="92"/>
      <c r="DX122" s="92"/>
      <c r="DY122" s="92"/>
      <c r="DZ122" s="92"/>
      <c r="EA122" s="92"/>
      <c r="EB122" s="92"/>
      <c r="EC122" s="92"/>
      <c r="ED122" s="92"/>
      <c r="EE122" s="92"/>
      <c r="EF122" s="92"/>
      <c r="EG122" s="92"/>
      <c r="EH122" s="92"/>
      <c r="EI122" s="92"/>
      <c r="EJ122" s="92"/>
      <c r="EK122" s="92"/>
      <c r="EL122" s="92"/>
      <c r="EM122" s="92"/>
      <c r="EN122" s="92"/>
      <c r="EO122" s="92"/>
      <c r="EP122" s="92"/>
      <c r="EQ122" s="92"/>
      <c r="ER122" s="92"/>
      <c r="ES122" s="92"/>
      <c r="ET122" s="92"/>
      <c r="EU122" s="92"/>
      <c r="EV122" s="92"/>
      <c r="EW122" s="92"/>
      <c r="EX122" s="92"/>
      <c r="EY122" s="92"/>
      <c r="EZ122" s="92"/>
      <c r="FA122" s="92"/>
      <c r="FB122" s="92"/>
      <c r="FC122" s="92"/>
      <c r="FD122" s="92"/>
      <c r="FE122" s="92"/>
      <c r="FF122" s="92"/>
      <c r="FG122" s="92"/>
      <c r="FH122" s="92"/>
      <c r="FI122" s="92"/>
      <c r="FJ122" s="92"/>
      <c r="FK122" s="92"/>
      <c r="FL122" s="92"/>
      <c r="FM122" s="92"/>
      <c r="FN122" s="92"/>
      <c r="FO122" s="92"/>
      <c r="FP122" s="92"/>
      <c r="FQ122" s="92"/>
      <c r="FR122" s="92"/>
      <c r="FS122" s="92"/>
      <c r="FT122" s="92"/>
      <c r="FU122" s="92"/>
      <c r="FV122" s="92"/>
      <c r="FW122" s="92"/>
      <c r="FX122" s="92"/>
      <c r="FY122" s="92"/>
      <c r="FZ122" s="92"/>
      <c r="GA122" s="92"/>
      <c r="GB122" s="92"/>
      <c r="GC122" s="92"/>
      <c r="GD122" s="92"/>
      <c r="GE122" s="92"/>
      <c r="GF122" s="92"/>
      <c r="GG122" s="92"/>
      <c r="GH122" s="92"/>
      <c r="GI122" s="92"/>
      <c r="GJ122" s="92"/>
      <c r="GK122" s="92"/>
      <c r="GL122" s="92"/>
      <c r="GM122" s="92"/>
      <c r="GN122" s="92"/>
      <c r="GO122" s="92"/>
      <c r="GP122" s="92"/>
      <c r="GQ122" s="92"/>
    </row>
    <row r="123" spans="1:199" s="99" customFormat="1">
      <c r="A123" s="109" t="s">
        <v>293</v>
      </c>
      <c r="B123" s="109"/>
      <c r="C123" s="109"/>
      <c r="D123" s="124"/>
      <c r="E123" s="125"/>
      <c r="F123" s="125"/>
      <c r="G123" s="126"/>
      <c r="H123" s="125"/>
      <c r="I123" s="126"/>
      <c r="J123" s="124"/>
      <c r="K123" s="126"/>
      <c r="L123" s="92"/>
      <c r="M123" s="92"/>
      <c r="N123" s="92"/>
      <c r="O123" s="92"/>
      <c r="P123" s="111">
        <f t="shared" si="3"/>
        <v>0</v>
      </c>
      <c r="Q123" s="111">
        <f t="shared" si="4"/>
        <v>0</v>
      </c>
      <c r="R123" s="111">
        <f t="shared" si="5"/>
        <v>0</v>
      </c>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2"/>
      <c r="CY123" s="92"/>
      <c r="CZ123" s="92"/>
      <c r="DA123" s="92"/>
      <c r="DB123" s="92"/>
      <c r="DC123" s="92"/>
      <c r="DD123" s="92"/>
      <c r="DE123" s="92"/>
      <c r="DF123" s="92"/>
      <c r="DG123" s="92"/>
      <c r="DH123" s="92"/>
      <c r="DI123" s="92"/>
      <c r="DJ123" s="92"/>
      <c r="DK123" s="92"/>
      <c r="DL123" s="92"/>
      <c r="DM123" s="92"/>
      <c r="DN123" s="92"/>
      <c r="DO123" s="92"/>
      <c r="DP123" s="92"/>
      <c r="DQ123" s="92"/>
      <c r="DR123" s="92"/>
      <c r="DS123" s="92"/>
      <c r="DT123" s="92"/>
      <c r="DU123" s="92"/>
      <c r="DV123" s="92"/>
      <c r="DW123" s="92"/>
      <c r="DX123" s="92"/>
      <c r="DY123" s="92"/>
      <c r="DZ123" s="92"/>
      <c r="EA123" s="92"/>
      <c r="EB123" s="92"/>
      <c r="EC123" s="92"/>
      <c r="ED123" s="92"/>
      <c r="EE123" s="92"/>
      <c r="EF123" s="92"/>
      <c r="EG123" s="92"/>
      <c r="EH123" s="92"/>
      <c r="EI123" s="92"/>
      <c r="EJ123" s="92"/>
      <c r="EK123" s="92"/>
      <c r="EL123" s="92"/>
      <c r="EM123" s="92"/>
      <c r="EN123" s="92"/>
      <c r="EO123" s="92"/>
      <c r="EP123" s="92"/>
      <c r="EQ123" s="92"/>
      <c r="ER123" s="92"/>
      <c r="ES123" s="92"/>
      <c r="ET123" s="92"/>
      <c r="EU123" s="92"/>
      <c r="EV123" s="92"/>
      <c r="EW123" s="92"/>
      <c r="EX123" s="92"/>
      <c r="EY123" s="92"/>
      <c r="EZ123" s="92"/>
      <c r="FA123" s="92"/>
      <c r="FB123" s="92"/>
      <c r="FC123" s="92"/>
      <c r="FD123" s="92"/>
      <c r="FE123" s="92"/>
      <c r="FF123" s="92"/>
      <c r="FG123" s="92"/>
      <c r="FH123" s="92"/>
      <c r="FI123" s="92"/>
      <c r="FJ123" s="92"/>
      <c r="FK123" s="92"/>
      <c r="FL123" s="92"/>
      <c r="FM123" s="92"/>
      <c r="FN123" s="92"/>
      <c r="FO123" s="92"/>
      <c r="FP123" s="92"/>
      <c r="FQ123" s="92"/>
      <c r="FR123" s="92"/>
      <c r="FS123" s="92"/>
      <c r="FT123" s="92"/>
      <c r="FU123" s="92"/>
      <c r="FV123" s="92"/>
      <c r="FW123" s="92"/>
      <c r="FX123" s="92"/>
      <c r="FY123" s="92"/>
      <c r="FZ123" s="92"/>
      <c r="GA123" s="92"/>
      <c r="GB123" s="92"/>
      <c r="GC123" s="92"/>
      <c r="GD123" s="92"/>
      <c r="GE123" s="92"/>
      <c r="GF123" s="92"/>
      <c r="GG123" s="92"/>
      <c r="GH123" s="92"/>
      <c r="GI123" s="92"/>
      <c r="GJ123" s="92"/>
      <c r="GK123" s="92"/>
      <c r="GL123" s="92"/>
      <c r="GM123" s="92"/>
      <c r="GN123" s="92"/>
      <c r="GO123" s="92"/>
      <c r="GP123" s="92"/>
      <c r="GQ123" s="92"/>
    </row>
    <row r="124" spans="1:199" s="99" customFormat="1">
      <c r="A124" s="109" t="s">
        <v>294</v>
      </c>
      <c r="B124" s="109"/>
      <c r="C124" s="109"/>
      <c r="D124" s="124"/>
      <c r="E124" s="125"/>
      <c r="F124" s="125"/>
      <c r="G124" s="126"/>
      <c r="H124" s="125"/>
      <c r="I124" s="126"/>
      <c r="J124" s="124"/>
      <c r="K124" s="126"/>
      <c r="L124" s="92"/>
      <c r="M124" s="92"/>
      <c r="N124" s="92"/>
      <c r="O124" s="92"/>
      <c r="P124" s="111">
        <f t="shared" si="3"/>
        <v>0</v>
      </c>
      <c r="Q124" s="111">
        <f t="shared" si="4"/>
        <v>0</v>
      </c>
      <c r="R124" s="111">
        <f t="shared" si="5"/>
        <v>0</v>
      </c>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2"/>
      <c r="CY124" s="92"/>
      <c r="CZ124" s="92"/>
      <c r="DA124" s="92"/>
      <c r="DB124" s="92"/>
      <c r="DC124" s="92"/>
      <c r="DD124" s="92"/>
      <c r="DE124" s="92"/>
      <c r="DF124" s="92"/>
      <c r="DG124" s="92"/>
      <c r="DH124" s="92"/>
      <c r="DI124" s="92"/>
      <c r="DJ124" s="92"/>
      <c r="DK124" s="92"/>
      <c r="DL124" s="92"/>
      <c r="DM124" s="92"/>
      <c r="DN124" s="92"/>
      <c r="DO124" s="92"/>
      <c r="DP124" s="92"/>
      <c r="DQ124" s="92"/>
      <c r="DR124" s="92"/>
      <c r="DS124" s="92"/>
      <c r="DT124" s="92"/>
      <c r="DU124" s="92"/>
      <c r="DV124" s="92"/>
      <c r="DW124" s="92"/>
      <c r="DX124" s="92"/>
      <c r="DY124" s="92"/>
      <c r="DZ124" s="92"/>
      <c r="EA124" s="92"/>
      <c r="EB124" s="92"/>
      <c r="EC124" s="92"/>
      <c r="ED124" s="92"/>
      <c r="EE124" s="92"/>
      <c r="EF124" s="92"/>
      <c r="EG124" s="92"/>
      <c r="EH124" s="92"/>
      <c r="EI124" s="92"/>
      <c r="EJ124" s="92"/>
      <c r="EK124" s="92"/>
      <c r="EL124" s="92"/>
      <c r="EM124" s="92"/>
      <c r="EN124" s="92"/>
      <c r="EO124" s="92"/>
      <c r="EP124" s="92"/>
      <c r="EQ124" s="92"/>
      <c r="ER124" s="92"/>
      <c r="ES124" s="92"/>
      <c r="ET124" s="92"/>
      <c r="EU124" s="92"/>
      <c r="EV124" s="92"/>
      <c r="EW124" s="92"/>
      <c r="EX124" s="92"/>
      <c r="EY124" s="92"/>
      <c r="EZ124" s="92"/>
      <c r="FA124" s="92"/>
      <c r="FB124" s="92"/>
      <c r="FC124" s="92"/>
      <c r="FD124" s="92"/>
      <c r="FE124" s="92"/>
      <c r="FF124" s="92"/>
      <c r="FG124" s="92"/>
      <c r="FH124" s="92"/>
      <c r="FI124" s="92"/>
      <c r="FJ124" s="92"/>
      <c r="FK124" s="92"/>
      <c r="FL124" s="92"/>
      <c r="FM124" s="92"/>
      <c r="FN124" s="92"/>
      <c r="FO124" s="92"/>
      <c r="FP124" s="92"/>
      <c r="FQ124" s="92"/>
      <c r="FR124" s="92"/>
      <c r="FS124" s="92"/>
      <c r="FT124" s="92"/>
      <c r="FU124" s="92"/>
      <c r="FV124" s="92"/>
      <c r="FW124" s="92"/>
      <c r="FX124" s="92"/>
      <c r="FY124" s="92"/>
      <c r="FZ124" s="92"/>
      <c r="GA124" s="92"/>
      <c r="GB124" s="92"/>
      <c r="GC124" s="92"/>
      <c r="GD124" s="92"/>
      <c r="GE124" s="92"/>
      <c r="GF124" s="92"/>
      <c r="GG124" s="92"/>
      <c r="GH124" s="92"/>
      <c r="GI124" s="92"/>
      <c r="GJ124" s="92"/>
      <c r="GK124" s="92"/>
      <c r="GL124" s="92"/>
      <c r="GM124" s="92"/>
      <c r="GN124" s="92"/>
      <c r="GO124" s="92"/>
      <c r="GP124" s="92"/>
      <c r="GQ124" s="92"/>
    </row>
    <row r="125" spans="1:199" s="99" customFormat="1">
      <c r="A125" s="109" t="s">
        <v>295</v>
      </c>
      <c r="B125" s="109"/>
      <c r="C125" s="109"/>
      <c r="D125" s="124"/>
      <c r="E125" s="125"/>
      <c r="F125" s="125"/>
      <c r="G125" s="126"/>
      <c r="H125" s="125"/>
      <c r="I125" s="126"/>
      <c r="J125" s="124"/>
      <c r="K125" s="126"/>
      <c r="L125" s="92"/>
      <c r="M125" s="92"/>
      <c r="N125" s="92"/>
      <c r="O125" s="92"/>
      <c r="P125" s="111">
        <f t="shared" si="3"/>
        <v>0</v>
      </c>
      <c r="Q125" s="111">
        <f t="shared" si="4"/>
        <v>0</v>
      </c>
      <c r="R125" s="111">
        <f t="shared" si="5"/>
        <v>0</v>
      </c>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2"/>
      <c r="DD125" s="92"/>
      <c r="DE125" s="92"/>
      <c r="DF125" s="92"/>
      <c r="DG125" s="92"/>
      <c r="DH125" s="92"/>
      <c r="DI125" s="92"/>
      <c r="DJ125" s="92"/>
      <c r="DK125" s="92"/>
      <c r="DL125" s="92"/>
      <c r="DM125" s="92"/>
      <c r="DN125" s="92"/>
      <c r="DO125" s="92"/>
      <c r="DP125" s="92"/>
      <c r="DQ125" s="92"/>
      <c r="DR125" s="92"/>
      <c r="DS125" s="92"/>
      <c r="DT125" s="92"/>
      <c r="DU125" s="92"/>
      <c r="DV125" s="92"/>
      <c r="DW125" s="92"/>
      <c r="DX125" s="92"/>
      <c r="DY125" s="92"/>
      <c r="DZ125" s="92"/>
      <c r="EA125" s="92"/>
      <c r="EB125" s="92"/>
      <c r="EC125" s="92"/>
      <c r="ED125" s="92"/>
      <c r="EE125" s="92"/>
      <c r="EF125" s="92"/>
      <c r="EG125" s="92"/>
      <c r="EH125" s="92"/>
      <c r="EI125" s="92"/>
      <c r="EJ125" s="92"/>
      <c r="EK125" s="92"/>
      <c r="EL125" s="92"/>
      <c r="EM125" s="92"/>
      <c r="EN125" s="92"/>
      <c r="EO125" s="92"/>
      <c r="EP125" s="92"/>
      <c r="EQ125" s="92"/>
      <c r="ER125" s="92"/>
      <c r="ES125" s="92"/>
      <c r="ET125" s="92"/>
      <c r="EU125" s="92"/>
      <c r="EV125" s="92"/>
      <c r="EW125" s="92"/>
      <c r="EX125" s="92"/>
      <c r="EY125" s="92"/>
      <c r="EZ125" s="92"/>
      <c r="FA125" s="92"/>
      <c r="FB125" s="92"/>
      <c r="FC125" s="92"/>
      <c r="FD125" s="92"/>
      <c r="FE125" s="92"/>
      <c r="FF125" s="92"/>
      <c r="FG125" s="92"/>
      <c r="FH125" s="92"/>
      <c r="FI125" s="92"/>
      <c r="FJ125" s="92"/>
      <c r="FK125" s="92"/>
      <c r="FL125" s="92"/>
      <c r="FM125" s="92"/>
      <c r="FN125" s="92"/>
      <c r="FO125" s="92"/>
      <c r="FP125" s="92"/>
      <c r="FQ125" s="92"/>
      <c r="FR125" s="92"/>
      <c r="FS125" s="92"/>
      <c r="FT125" s="92"/>
      <c r="FU125" s="92"/>
      <c r="FV125" s="92"/>
      <c r="FW125" s="92"/>
      <c r="FX125" s="92"/>
      <c r="FY125" s="92"/>
      <c r="FZ125" s="92"/>
      <c r="GA125" s="92"/>
      <c r="GB125" s="92"/>
      <c r="GC125" s="92"/>
      <c r="GD125" s="92"/>
      <c r="GE125" s="92"/>
      <c r="GF125" s="92"/>
      <c r="GG125" s="92"/>
      <c r="GH125" s="92"/>
      <c r="GI125" s="92"/>
      <c r="GJ125" s="92"/>
      <c r="GK125" s="92"/>
      <c r="GL125" s="92"/>
      <c r="GM125" s="92"/>
      <c r="GN125" s="92"/>
      <c r="GO125" s="92"/>
      <c r="GP125" s="92"/>
      <c r="GQ125" s="92"/>
    </row>
    <row r="126" spans="1:199" s="99" customFormat="1">
      <c r="A126" s="109" t="s">
        <v>296</v>
      </c>
      <c r="B126" s="109"/>
      <c r="C126" s="109"/>
      <c r="D126" s="124"/>
      <c r="E126" s="125"/>
      <c r="F126" s="125"/>
      <c r="G126" s="126"/>
      <c r="H126" s="125"/>
      <c r="I126" s="126"/>
      <c r="J126" s="124"/>
      <c r="K126" s="126"/>
      <c r="L126" s="92"/>
      <c r="M126" s="92"/>
      <c r="N126" s="92"/>
      <c r="O126" s="92"/>
      <c r="P126" s="111">
        <f t="shared" si="3"/>
        <v>0</v>
      </c>
      <c r="Q126" s="111">
        <f t="shared" si="4"/>
        <v>0</v>
      </c>
      <c r="R126" s="111">
        <f t="shared" si="5"/>
        <v>0</v>
      </c>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2"/>
      <c r="CY126" s="92"/>
      <c r="CZ126" s="92"/>
      <c r="DA126" s="92"/>
      <c r="DB126" s="92"/>
      <c r="DC126" s="92"/>
      <c r="DD126" s="92"/>
      <c r="DE126" s="92"/>
      <c r="DF126" s="92"/>
      <c r="DG126" s="92"/>
      <c r="DH126" s="92"/>
      <c r="DI126" s="92"/>
      <c r="DJ126" s="92"/>
      <c r="DK126" s="92"/>
      <c r="DL126" s="92"/>
      <c r="DM126" s="92"/>
      <c r="DN126" s="92"/>
      <c r="DO126" s="92"/>
      <c r="DP126" s="92"/>
      <c r="DQ126" s="92"/>
      <c r="DR126" s="92"/>
      <c r="DS126" s="92"/>
      <c r="DT126" s="92"/>
      <c r="DU126" s="92"/>
      <c r="DV126" s="92"/>
      <c r="DW126" s="92"/>
      <c r="DX126" s="92"/>
      <c r="DY126" s="92"/>
      <c r="DZ126" s="92"/>
      <c r="EA126" s="92"/>
      <c r="EB126" s="92"/>
      <c r="EC126" s="92"/>
      <c r="ED126" s="92"/>
      <c r="EE126" s="92"/>
      <c r="EF126" s="92"/>
      <c r="EG126" s="92"/>
      <c r="EH126" s="92"/>
      <c r="EI126" s="92"/>
      <c r="EJ126" s="92"/>
      <c r="EK126" s="92"/>
      <c r="EL126" s="92"/>
      <c r="EM126" s="92"/>
      <c r="EN126" s="92"/>
      <c r="EO126" s="92"/>
      <c r="EP126" s="92"/>
      <c r="EQ126" s="92"/>
      <c r="ER126" s="92"/>
      <c r="ES126" s="92"/>
      <c r="ET126" s="92"/>
      <c r="EU126" s="92"/>
      <c r="EV126" s="92"/>
      <c r="EW126" s="92"/>
      <c r="EX126" s="92"/>
      <c r="EY126" s="92"/>
      <c r="EZ126" s="92"/>
      <c r="FA126" s="92"/>
      <c r="FB126" s="92"/>
      <c r="FC126" s="92"/>
      <c r="FD126" s="92"/>
      <c r="FE126" s="92"/>
      <c r="FF126" s="92"/>
      <c r="FG126" s="92"/>
      <c r="FH126" s="92"/>
      <c r="FI126" s="92"/>
      <c r="FJ126" s="92"/>
      <c r="FK126" s="92"/>
      <c r="FL126" s="92"/>
      <c r="FM126" s="92"/>
      <c r="FN126" s="92"/>
      <c r="FO126" s="92"/>
      <c r="FP126" s="92"/>
      <c r="FQ126" s="92"/>
      <c r="FR126" s="92"/>
      <c r="FS126" s="92"/>
      <c r="FT126" s="92"/>
      <c r="FU126" s="92"/>
      <c r="FV126" s="92"/>
      <c r="FW126" s="92"/>
      <c r="FX126" s="92"/>
      <c r="FY126" s="92"/>
      <c r="FZ126" s="92"/>
      <c r="GA126" s="92"/>
      <c r="GB126" s="92"/>
      <c r="GC126" s="92"/>
      <c r="GD126" s="92"/>
      <c r="GE126" s="92"/>
      <c r="GF126" s="92"/>
      <c r="GG126" s="92"/>
      <c r="GH126" s="92"/>
      <c r="GI126" s="92"/>
      <c r="GJ126" s="92"/>
      <c r="GK126" s="92"/>
      <c r="GL126" s="92"/>
      <c r="GM126" s="92"/>
      <c r="GN126" s="92"/>
      <c r="GO126" s="92"/>
      <c r="GP126" s="92"/>
      <c r="GQ126" s="92"/>
    </row>
    <row r="127" spans="1:199" s="99" customFormat="1">
      <c r="A127" s="109" t="s">
        <v>297</v>
      </c>
      <c r="B127" s="109"/>
      <c r="C127" s="109"/>
      <c r="D127" s="124"/>
      <c r="E127" s="125"/>
      <c r="F127" s="125"/>
      <c r="G127" s="126"/>
      <c r="H127" s="125"/>
      <c r="I127" s="126"/>
      <c r="J127" s="124"/>
      <c r="K127" s="126"/>
      <c r="L127" s="92"/>
      <c r="M127" s="92"/>
      <c r="N127" s="92"/>
      <c r="O127" s="92"/>
      <c r="P127" s="111">
        <f t="shared" si="3"/>
        <v>0</v>
      </c>
      <c r="Q127" s="111">
        <f t="shared" si="4"/>
        <v>0</v>
      </c>
      <c r="R127" s="111">
        <f t="shared" si="5"/>
        <v>0</v>
      </c>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2"/>
      <c r="CY127" s="92"/>
      <c r="CZ127" s="92"/>
      <c r="DA127" s="92"/>
      <c r="DB127" s="92"/>
      <c r="DC127" s="92"/>
      <c r="DD127" s="92"/>
      <c r="DE127" s="92"/>
      <c r="DF127" s="92"/>
      <c r="DG127" s="92"/>
      <c r="DH127" s="92"/>
      <c r="DI127" s="92"/>
      <c r="DJ127" s="92"/>
      <c r="DK127" s="92"/>
      <c r="DL127" s="92"/>
      <c r="DM127" s="92"/>
      <c r="DN127" s="92"/>
      <c r="DO127" s="92"/>
      <c r="DP127" s="92"/>
      <c r="DQ127" s="92"/>
      <c r="DR127" s="92"/>
      <c r="DS127" s="92"/>
      <c r="DT127" s="92"/>
      <c r="DU127" s="92"/>
      <c r="DV127" s="92"/>
      <c r="DW127" s="92"/>
      <c r="DX127" s="92"/>
      <c r="DY127" s="92"/>
      <c r="DZ127" s="92"/>
      <c r="EA127" s="92"/>
      <c r="EB127" s="92"/>
      <c r="EC127" s="92"/>
      <c r="ED127" s="92"/>
      <c r="EE127" s="92"/>
      <c r="EF127" s="92"/>
      <c r="EG127" s="92"/>
      <c r="EH127" s="92"/>
      <c r="EI127" s="92"/>
      <c r="EJ127" s="92"/>
      <c r="EK127" s="92"/>
      <c r="EL127" s="92"/>
      <c r="EM127" s="92"/>
      <c r="EN127" s="92"/>
      <c r="EO127" s="92"/>
      <c r="EP127" s="92"/>
      <c r="EQ127" s="92"/>
      <c r="ER127" s="92"/>
      <c r="ES127" s="92"/>
      <c r="ET127" s="92"/>
      <c r="EU127" s="92"/>
      <c r="EV127" s="92"/>
      <c r="EW127" s="92"/>
      <c r="EX127" s="92"/>
      <c r="EY127" s="92"/>
      <c r="EZ127" s="92"/>
      <c r="FA127" s="92"/>
      <c r="FB127" s="92"/>
      <c r="FC127" s="92"/>
      <c r="FD127" s="92"/>
      <c r="FE127" s="92"/>
      <c r="FF127" s="92"/>
      <c r="FG127" s="92"/>
      <c r="FH127" s="92"/>
      <c r="FI127" s="92"/>
      <c r="FJ127" s="92"/>
      <c r="FK127" s="92"/>
      <c r="FL127" s="92"/>
      <c r="FM127" s="92"/>
      <c r="FN127" s="92"/>
      <c r="FO127" s="92"/>
      <c r="FP127" s="92"/>
      <c r="FQ127" s="92"/>
      <c r="FR127" s="92"/>
      <c r="FS127" s="92"/>
      <c r="FT127" s="92"/>
      <c r="FU127" s="92"/>
      <c r="FV127" s="92"/>
      <c r="FW127" s="92"/>
      <c r="FX127" s="92"/>
      <c r="FY127" s="92"/>
      <c r="FZ127" s="92"/>
      <c r="GA127" s="92"/>
      <c r="GB127" s="92"/>
      <c r="GC127" s="92"/>
      <c r="GD127" s="92"/>
      <c r="GE127" s="92"/>
      <c r="GF127" s="92"/>
      <c r="GG127" s="92"/>
      <c r="GH127" s="92"/>
      <c r="GI127" s="92"/>
      <c r="GJ127" s="92"/>
      <c r="GK127" s="92"/>
      <c r="GL127" s="92"/>
      <c r="GM127" s="92"/>
      <c r="GN127" s="92"/>
      <c r="GO127" s="92"/>
      <c r="GP127" s="92"/>
      <c r="GQ127" s="92"/>
    </row>
    <row r="128" spans="1:199" s="99" customFormat="1">
      <c r="A128" s="109" t="s">
        <v>298</v>
      </c>
      <c r="B128" s="109"/>
      <c r="C128" s="109"/>
      <c r="D128" s="124"/>
      <c r="E128" s="125"/>
      <c r="F128" s="125"/>
      <c r="G128" s="126"/>
      <c r="H128" s="125"/>
      <c r="I128" s="126"/>
      <c r="J128" s="124"/>
      <c r="K128" s="126"/>
      <c r="L128" s="92"/>
      <c r="M128" s="92"/>
      <c r="N128" s="92"/>
      <c r="O128" s="92"/>
      <c r="P128" s="111">
        <f t="shared" si="3"/>
        <v>0</v>
      </c>
      <c r="Q128" s="111">
        <f t="shared" si="4"/>
        <v>0</v>
      </c>
      <c r="R128" s="111">
        <f t="shared" si="5"/>
        <v>0</v>
      </c>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2"/>
      <c r="CY128" s="92"/>
      <c r="CZ128" s="92"/>
      <c r="DA128" s="92"/>
      <c r="DB128" s="92"/>
      <c r="DC128" s="92"/>
      <c r="DD128" s="92"/>
      <c r="DE128" s="92"/>
      <c r="DF128" s="92"/>
      <c r="DG128" s="92"/>
      <c r="DH128" s="92"/>
      <c r="DI128" s="92"/>
      <c r="DJ128" s="92"/>
      <c r="DK128" s="92"/>
      <c r="DL128" s="92"/>
      <c r="DM128" s="92"/>
      <c r="DN128" s="92"/>
      <c r="DO128" s="92"/>
      <c r="DP128" s="92"/>
      <c r="DQ128" s="92"/>
      <c r="DR128" s="92"/>
      <c r="DS128" s="92"/>
      <c r="DT128" s="92"/>
      <c r="DU128" s="92"/>
      <c r="DV128" s="92"/>
      <c r="DW128" s="92"/>
      <c r="DX128" s="92"/>
      <c r="DY128" s="92"/>
      <c r="DZ128" s="92"/>
      <c r="EA128" s="92"/>
      <c r="EB128" s="92"/>
      <c r="EC128" s="92"/>
      <c r="ED128" s="92"/>
      <c r="EE128" s="92"/>
      <c r="EF128" s="92"/>
      <c r="EG128" s="92"/>
      <c r="EH128" s="92"/>
      <c r="EI128" s="92"/>
      <c r="EJ128" s="92"/>
      <c r="EK128" s="92"/>
      <c r="EL128" s="92"/>
      <c r="EM128" s="92"/>
      <c r="EN128" s="92"/>
      <c r="EO128" s="92"/>
      <c r="EP128" s="92"/>
      <c r="EQ128" s="92"/>
      <c r="ER128" s="92"/>
      <c r="ES128" s="92"/>
      <c r="ET128" s="92"/>
      <c r="EU128" s="92"/>
      <c r="EV128" s="92"/>
      <c r="EW128" s="92"/>
      <c r="EX128" s="92"/>
      <c r="EY128" s="92"/>
      <c r="EZ128" s="92"/>
      <c r="FA128" s="92"/>
      <c r="FB128" s="92"/>
      <c r="FC128" s="92"/>
      <c r="FD128" s="92"/>
      <c r="FE128" s="92"/>
      <c r="FF128" s="92"/>
      <c r="FG128" s="92"/>
      <c r="FH128" s="92"/>
      <c r="FI128" s="92"/>
      <c r="FJ128" s="92"/>
      <c r="FK128" s="92"/>
      <c r="FL128" s="92"/>
      <c r="FM128" s="92"/>
      <c r="FN128" s="92"/>
      <c r="FO128" s="92"/>
      <c r="FP128" s="92"/>
      <c r="FQ128" s="92"/>
      <c r="FR128" s="92"/>
      <c r="FS128" s="92"/>
      <c r="FT128" s="92"/>
      <c r="FU128" s="92"/>
      <c r="FV128" s="92"/>
      <c r="FW128" s="92"/>
      <c r="FX128" s="92"/>
      <c r="FY128" s="92"/>
      <c r="FZ128" s="92"/>
      <c r="GA128" s="92"/>
      <c r="GB128" s="92"/>
      <c r="GC128" s="92"/>
      <c r="GD128" s="92"/>
      <c r="GE128" s="92"/>
      <c r="GF128" s="92"/>
      <c r="GG128" s="92"/>
      <c r="GH128" s="92"/>
      <c r="GI128" s="92"/>
      <c r="GJ128" s="92"/>
      <c r="GK128" s="92"/>
      <c r="GL128" s="92"/>
      <c r="GM128" s="92"/>
      <c r="GN128" s="92"/>
      <c r="GO128" s="92"/>
      <c r="GP128" s="92"/>
      <c r="GQ128" s="92"/>
    </row>
    <row r="129" spans="1:199" s="99" customFormat="1">
      <c r="A129" s="109" t="s">
        <v>299</v>
      </c>
      <c r="B129" s="109"/>
      <c r="C129" s="109"/>
      <c r="D129" s="124"/>
      <c r="E129" s="125"/>
      <c r="F129" s="125"/>
      <c r="G129" s="126"/>
      <c r="H129" s="125"/>
      <c r="I129" s="126"/>
      <c r="J129" s="124"/>
      <c r="K129" s="126"/>
      <c r="L129" s="92"/>
      <c r="M129" s="92"/>
      <c r="N129" s="92"/>
      <c r="O129" s="92"/>
      <c r="P129" s="111">
        <f t="shared" si="3"/>
        <v>0</v>
      </c>
      <c r="Q129" s="111">
        <f t="shared" si="4"/>
        <v>0</v>
      </c>
      <c r="R129" s="111">
        <f t="shared" si="5"/>
        <v>0</v>
      </c>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c r="DE129" s="92"/>
      <c r="DF129" s="92"/>
      <c r="DG129" s="92"/>
      <c r="DH129" s="92"/>
      <c r="DI129" s="92"/>
      <c r="DJ129" s="92"/>
      <c r="DK129" s="92"/>
      <c r="DL129" s="92"/>
      <c r="DM129" s="92"/>
      <c r="DN129" s="92"/>
      <c r="DO129" s="92"/>
      <c r="DP129" s="92"/>
      <c r="DQ129" s="92"/>
      <c r="DR129" s="92"/>
      <c r="DS129" s="92"/>
      <c r="DT129" s="92"/>
      <c r="DU129" s="92"/>
      <c r="DV129" s="92"/>
      <c r="DW129" s="92"/>
      <c r="DX129" s="92"/>
      <c r="DY129" s="92"/>
      <c r="DZ129" s="92"/>
      <c r="EA129" s="92"/>
      <c r="EB129" s="92"/>
      <c r="EC129" s="92"/>
      <c r="ED129" s="92"/>
      <c r="EE129" s="92"/>
      <c r="EF129" s="92"/>
      <c r="EG129" s="92"/>
      <c r="EH129" s="92"/>
      <c r="EI129" s="92"/>
      <c r="EJ129" s="92"/>
      <c r="EK129" s="92"/>
      <c r="EL129" s="92"/>
      <c r="EM129" s="92"/>
      <c r="EN129" s="92"/>
      <c r="EO129" s="92"/>
      <c r="EP129" s="92"/>
      <c r="EQ129" s="92"/>
      <c r="ER129" s="92"/>
      <c r="ES129" s="92"/>
      <c r="ET129" s="92"/>
      <c r="EU129" s="92"/>
      <c r="EV129" s="92"/>
      <c r="EW129" s="92"/>
      <c r="EX129" s="92"/>
      <c r="EY129" s="92"/>
      <c r="EZ129" s="92"/>
      <c r="FA129" s="92"/>
      <c r="FB129" s="92"/>
      <c r="FC129" s="92"/>
      <c r="FD129" s="92"/>
      <c r="FE129" s="92"/>
      <c r="FF129" s="92"/>
      <c r="FG129" s="92"/>
      <c r="FH129" s="92"/>
      <c r="FI129" s="92"/>
      <c r="FJ129" s="92"/>
      <c r="FK129" s="92"/>
      <c r="FL129" s="92"/>
      <c r="FM129" s="92"/>
      <c r="FN129" s="92"/>
      <c r="FO129" s="92"/>
      <c r="FP129" s="92"/>
      <c r="FQ129" s="92"/>
      <c r="FR129" s="92"/>
      <c r="FS129" s="92"/>
      <c r="FT129" s="92"/>
      <c r="FU129" s="92"/>
      <c r="FV129" s="92"/>
      <c r="FW129" s="92"/>
      <c r="FX129" s="92"/>
      <c r="FY129" s="92"/>
      <c r="FZ129" s="92"/>
      <c r="GA129" s="92"/>
      <c r="GB129" s="92"/>
      <c r="GC129" s="92"/>
      <c r="GD129" s="92"/>
      <c r="GE129" s="92"/>
      <c r="GF129" s="92"/>
      <c r="GG129" s="92"/>
      <c r="GH129" s="92"/>
      <c r="GI129" s="92"/>
      <c r="GJ129" s="92"/>
      <c r="GK129" s="92"/>
      <c r="GL129" s="92"/>
      <c r="GM129" s="92"/>
      <c r="GN129" s="92"/>
      <c r="GO129" s="92"/>
      <c r="GP129" s="92"/>
      <c r="GQ129" s="92"/>
    </row>
    <row r="130" spans="1:199" s="99" customFormat="1">
      <c r="A130" s="109" t="s">
        <v>300</v>
      </c>
      <c r="B130" s="109"/>
      <c r="C130" s="109"/>
      <c r="D130" s="124"/>
      <c r="E130" s="125"/>
      <c r="F130" s="125"/>
      <c r="G130" s="126"/>
      <c r="H130" s="125"/>
      <c r="I130" s="126"/>
      <c r="J130" s="124"/>
      <c r="K130" s="126"/>
      <c r="L130" s="92"/>
      <c r="M130" s="92"/>
      <c r="N130" s="92"/>
      <c r="O130" s="92"/>
      <c r="P130" s="111">
        <f t="shared" si="3"/>
        <v>0</v>
      </c>
      <c r="Q130" s="111">
        <f t="shared" si="4"/>
        <v>0</v>
      </c>
      <c r="R130" s="111">
        <f t="shared" si="5"/>
        <v>0</v>
      </c>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c r="DE130" s="92"/>
      <c r="DF130" s="92"/>
      <c r="DG130" s="92"/>
      <c r="DH130" s="92"/>
      <c r="DI130" s="92"/>
      <c r="DJ130" s="92"/>
      <c r="DK130" s="92"/>
      <c r="DL130" s="92"/>
      <c r="DM130" s="92"/>
      <c r="DN130" s="92"/>
      <c r="DO130" s="92"/>
      <c r="DP130" s="92"/>
      <c r="DQ130" s="92"/>
      <c r="DR130" s="92"/>
      <c r="DS130" s="92"/>
      <c r="DT130" s="92"/>
      <c r="DU130" s="92"/>
      <c r="DV130" s="92"/>
      <c r="DW130" s="92"/>
      <c r="DX130" s="92"/>
      <c r="DY130" s="92"/>
      <c r="DZ130" s="92"/>
      <c r="EA130" s="92"/>
      <c r="EB130" s="92"/>
      <c r="EC130" s="92"/>
      <c r="ED130" s="92"/>
      <c r="EE130" s="92"/>
      <c r="EF130" s="92"/>
      <c r="EG130" s="92"/>
      <c r="EH130" s="92"/>
      <c r="EI130" s="92"/>
      <c r="EJ130" s="92"/>
      <c r="EK130" s="92"/>
      <c r="EL130" s="92"/>
      <c r="EM130" s="92"/>
      <c r="EN130" s="92"/>
      <c r="EO130" s="92"/>
      <c r="EP130" s="92"/>
      <c r="EQ130" s="92"/>
      <c r="ER130" s="92"/>
      <c r="ES130" s="92"/>
      <c r="ET130" s="92"/>
      <c r="EU130" s="92"/>
      <c r="EV130" s="92"/>
      <c r="EW130" s="92"/>
      <c r="EX130" s="92"/>
      <c r="EY130" s="92"/>
      <c r="EZ130" s="92"/>
      <c r="FA130" s="92"/>
      <c r="FB130" s="92"/>
      <c r="FC130" s="92"/>
      <c r="FD130" s="92"/>
      <c r="FE130" s="92"/>
      <c r="FF130" s="92"/>
      <c r="FG130" s="92"/>
      <c r="FH130" s="92"/>
      <c r="FI130" s="92"/>
      <c r="FJ130" s="92"/>
      <c r="FK130" s="92"/>
      <c r="FL130" s="92"/>
      <c r="FM130" s="92"/>
      <c r="FN130" s="92"/>
      <c r="FO130" s="92"/>
      <c r="FP130" s="92"/>
      <c r="FQ130" s="92"/>
      <c r="FR130" s="92"/>
      <c r="FS130" s="92"/>
      <c r="FT130" s="92"/>
      <c r="FU130" s="92"/>
      <c r="FV130" s="92"/>
      <c r="FW130" s="92"/>
      <c r="FX130" s="92"/>
      <c r="FY130" s="92"/>
      <c r="FZ130" s="92"/>
      <c r="GA130" s="92"/>
      <c r="GB130" s="92"/>
      <c r="GC130" s="92"/>
      <c r="GD130" s="92"/>
      <c r="GE130" s="92"/>
      <c r="GF130" s="92"/>
      <c r="GG130" s="92"/>
      <c r="GH130" s="92"/>
      <c r="GI130" s="92"/>
      <c r="GJ130" s="92"/>
      <c r="GK130" s="92"/>
      <c r="GL130" s="92"/>
      <c r="GM130" s="92"/>
      <c r="GN130" s="92"/>
      <c r="GO130" s="92"/>
      <c r="GP130" s="92"/>
      <c r="GQ130" s="92"/>
    </row>
    <row r="131" spans="1:199" s="99" customFormat="1">
      <c r="A131" s="109" t="s">
        <v>301</v>
      </c>
      <c r="B131" s="109"/>
      <c r="C131" s="109"/>
      <c r="D131" s="124"/>
      <c r="E131" s="125"/>
      <c r="F131" s="125"/>
      <c r="G131" s="126"/>
      <c r="H131" s="125"/>
      <c r="I131" s="126"/>
      <c r="J131" s="124"/>
      <c r="K131" s="126"/>
      <c r="L131" s="92"/>
      <c r="M131" s="92"/>
      <c r="N131" s="92"/>
      <c r="O131" s="92"/>
      <c r="P131" s="111">
        <f t="shared" si="3"/>
        <v>0</v>
      </c>
      <c r="Q131" s="111">
        <f t="shared" si="4"/>
        <v>0</v>
      </c>
      <c r="R131" s="111">
        <f t="shared" si="5"/>
        <v>0</v>
      </c>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c r="DE131" s="92"/>
      <c r="DF131" s="92"/>
      <c r="DG131" s="92"/>
      <c r="DH131" s="92"/>
      <c r="DI131" s="92"/>
      <c r="DJ131" s="92"/>
      <c r="DK131" s="92"/>
      <c r="DL131" s="92"/>
      <c r="DM131" s="92"/>
      <c r="DN131" s="92"/>
      <c r="DO131" s="92"/>
      <c r="DP131" s="92"/>
      <c r="DQ131" s="92"/>
      <c r="DR131" s="92"/>
      <c r="DS131" s="92"/>
      <c r="DT131" s="92"/>
      <c r="DU131" s="92"/>
      <c r="DV131" s="92"/>
      <c r="DW131" s="92"/>
      <c r="DX131" s="92"/>
      <c r="DY131" s="92"/>
      <c r="DZ131" s="92"/>
      <c r="EA131" s="92"/>
      <c r="EB131" s="92"/>
      <c r="EC131" s="92"/>
      <c r="ED131" s="92"/>
      <c r="EE131" s="92"/>
      <c r="EF131" s="92"/>
      <c r="EG131" s="92"/>
      <c r="EH131" s="92"/>
      <c r="EI131" s="92"/>
      <c r="EJ131" s="92"/>
      <c r="EK131" s="92"/>
      <c r="EL131" s="92"/>
      <c r="EM131" s="92"/>
      <c r="EN131" s="92"/>
      <c r="EO131" s="92"/>
      <c r="EP131" s="92"/>
      <c r="EQ131" s="92"/>
      <c r="ER131" s="92"/>
      <c r="ES131" s="92"/>
      <c r="ET131" s="92"/>
      <c r="EU131" s="92"/>
      <c r="EV131" s="92"/>
      <c r="EW131" s="92"/>
      <c r="EX131" s="92"/>
      <c r="EY131" s="92"/>
      <c r="EZ131" s="92"/>
      <c r="FA131" s="92"/>
      <c r="FB131" s="92"/>
      <c r="FC131" s="92"/>
      <c r="FD131" s="92"/>
      <c r="FE131" s="92"/>
      <c r="FF131" s="92"/>
      <c r="FG131" s="92"/>
      <c r="FH131" s="92"/>
      <c r="FI131" s="92"/>
      <c r="FJ131" s="92"/>
      <c r="FK131" s="92"/>
      <c r="FL131" s="92"/>
      <c r="FM131" s="92"/>
      <c r="FN131" s="92"/>
      <c r="FO131" s="92"/>
      <c r="FP131" s="92"/>
      <c r="FQ131" s="92"/>
      <c r="FR131" s="92"/>
      <c r="FS131" s="92"/>
      <c r="FT131" s="92"/>
      <c r="FU131" s="92"/>
      <c r="FV131" s="92"/>
      <c r="FW131" s="92"/>
      <c r="FX131" s="92"/>
      <c r="FY131" s="92"/>
      <c r="FZ131" s="92"/>
      <c r="GA131" s="92"/>
      <c r="GB131" s="92"/>
      <c r="GC131" s="92"/>
      <c r="GD131" s="92"/>
      <c r="GE131" s="92"/>
      <c r="GF131" s="92"/>
      <c r="GG131" s="92"/>
      <c r="GH131" s="92"/>
      <c r="GI131" s="92"/>
      <c r="GJ131" s="92"/>
      <c r="GK131" s="92"/>
      <c r="GL131" s="92"/>
      <c r="GM131" s="92"/>
      <c r="GN131" s="92"/>
      <c r="GO131" s="92"/>
      <c r="GP131" s="92"/>
      <c r="GQ131" s="92"/>
    </row>
    <row r="132" spans="1:199" s="99" customFormat="1">
      <c r="A132" s="109" t="s">
        <v>302</v>
      </c>
      <c r="B132" s="109"/>
      <c r="C132" s="109"/>
      <c r="D132" s="124"/>
      <c r="E132" s="125"/>
      <c r="F132" s="125"/>
      <c r="G132" s="126"/>
      <c r="H132" s="125"/>
      <c r="I132" s="126"/>
      <c r="J132" s="124"/>
      <c r="K132" s="126"/>
      <c r="L132" s="92"/>
      <c r="M132" s="92"/>
      <c r="N132" s="92"/>
      <c r="O132" s="92"/>
      <c r="P132" s="111">
        <f t="shared" si="3"/>
        <v>0</v>
      </c>
      <c r="Q132" s="111">
        <f t="shared" si="4"/>
        <v>0</v>
      </c>
      <c r="R132" s="111">
        <f t="shared" si="5"/>
        <v>0</v>
      </c>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c r="DE132" s="92"/>
      <c r="DF132" s="92"/>
      <c r="DG132" s="92"/>
      <c r="DH132" s="92"/>
      <c r="DI132" s="92"/>
      <c r="DJ132" s="92"/>
      <c r="DK132" s="92"/>
      <c r="DL132" s="92"/>
      <c r="DM132" s="92"/>
      <c r="DN132" s="92"/>
      <c r="DO132" s="92"/>
      <c r="DP132" s="92"/>
      <c r="DQ132" s="92"/>
      <c r="DR132" s="92"/>
      <c r="DS132" s="92"/>
      <c r="DT132" s="92"/>
      <c r="DU132" s="92"/>
      <c r="DV132" s="92"/>
      <c r="DW132" s="92"/>
      <c r="DX132" s="92"/>
      <c r="DY132" s="92"/>
      <c r="DZ132" s="92"/>
      <c r="EA132" s="92"/>
      <c r="EB132" s="92"/>
      <c r="EC132" s="92"/>
      <c r="ED132" s="92"/>
      <c r="EE132" s="92"/>
      <c r="EF132" s="92"/>
      <c r="EG132" s="92"/>
      <c r="EH132" s="92"/>
      <c r="EI132" s="92"/>
      <c r="EJ132" s="92"/>
      <c r="EK132" s="92"/>
      <c r="EL132" s="92"/>
      <c r="EM132" s="92"/>
      <c r="EN132" s="92"/>
      <c r="EO132" s="92"/>
      <c r="EP132" s="92"/>
      <c r="EQ132" s="92"/>
      <c r="ER132" s="92"/>
      <c r="ES132" s="92"/>
      <c r="ET132" s="92"/>
      <c r="EU132" s="92"/>
      <c r="EV132" s="92"/>
      <c r="EW132" s="92"/>
      <c r="EX132" s="92"/>
      <c r="EY132" s="92"/>
      <c r="EZ132" s="92"/>
      <c r="FA132" s="92"/>
      <c r="FB132" s="92"/>
      <c r="FC132" s="92"/>
      <c r="FD132" s="92"/>
      <c r="FE132" s="92"/>
      <c r="FF132" s="92"/>
      <c r="FG132" s="92"/>
      <c r="FH132" s="92"/>
      <c r="FI132" s="92"/>
      <c r="FJ132" s="92"/>
      <c r="FK132" s="92"/>
      <c r="FL132" s="92"/>
      <c r="FM132" s="92"/>
      <c r="FN132" s="92"/>
      <c r="FO132" s="92"/>
      <c r="FP132" s="92"/>
      <c r="FQ132" s="92"/>
      <c r="FR132" s="92"/>
      <c r="FS132" s="92"/>
      <c r="FT132" s="92"/>
      <c r="FU132" s="92"/>
      <c r="FV132" s="92"/>
      <c r="FW132" s="92"/>
      <c r="FX132" s="92"/>
      <c r="FY132" s="92"/>
      <c r="FZ132" s="92"/>
      <c r="GA132" s="92"/>
      <c r="GB132" s="92"/>
      <c r="GC132" s="92"/>
      <c r="GD132" s="92"/>
      <c r="GE132" s="92"/>
      <c r="GF132" s="92"/>
      <c r="GG132" s="92"/>
      <c r="GH132" s="92"/>
      <c r="GI132" s="92"/>
      <c r="GJ132" s="92"/>
      <c r="GK132" s="92"/>
      <c r="GL132" s="92"/>
      <c r="GM132" s="92"/>
      <c r="GN132" s="92"/>
      <c r="GO132" s="92"/>
      <c r="GP132" s="92"/>
      <c r="GQ132" s="92"/>
    </row>
    <row r="133" spans="1:199" s="99" customFormat="1">
      <c r="A133" s="109" t="s">
        <v>303</v>
      </c>
      <c r="B133" s="109"/>
      <c r="C133" s="109"/>
      <c r="D133" s="124"/>
      <c r="E133" s="125"/>
      <c r="F133" s="125"/>
      <c r="G133" s="126"/>
      <c r="H133" s="125"/>
      <c r="I133" s="126"/>
      <c r="J133" s="124"/>
      <c r="K133" s="126"/>
      <c r="L133" s="92"/>
      <c r="M133" s="92"/>
      <c r="N133" s="92"/>
      <c r="O133" s="92"/>
      <c r="P133" s="111">
        <f t="shared" si="3"/>
        <v>0</v>
      </c>
      <c r="Q133" s="111">
        <f t="shared" si="4"/>
        <v>0</v>
      </c>
      <c r="R133" s="111">
        <f t="shared" si="5"/>
        <v>0</v>
      </c>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c r="DE133" s="92"/>
      <c r="DF133" s="92"/>
      <c r="DG133" s="92"/>
      <c r="DH133" s="92"/>
      <c r="DI133" s="92"/>
      <c r="DJ133" s="92"/>
      <c r="DK133" s="92"/>
      <c r="DL133" s="92"/>
      <c r="DM133" s="92"/>
      <c r="DN133" s="92"/>
      <c r="DO133" s="92"/>
      <c r="DP133" s="92"/>
      <c r="DQ133" s="92"/>
      <c r="DR133" s="92"/>
      <c r="DS133" s="92"/>
      <c r="DT133" s="92"/>
      <c r="DU133" s="92"/>
      <c r="DV133" s="92"/>
      <c r="DW133" s="92"/>
      <c r="DX133" s="92"/>
      <c r="DY133" s="92"/>
      <c r="DZ133" s="92"/>
      <c r="EA133" s="92"/>
      <c r="EB133" s="92"/>
      <c r="EC133" s="92"/>
      <c r="ED133" s="92"/>
      <c r="EE133" s="92"/>
      <c r="EF133" s="92"/>
      <c r="EG133" s="92"/>
      <c r="EH133" s="92"/>
      <c r="EI133" s="92"/>
      <c r="EJ133" s="92"/>
      <c r="EK133" s="92"/>
      <c r="EL133" s="92"/>
      <c r="EM133" s="92"/>
      <c r="EN133" s="92"/>
      <c r="EO133" s="92"/>
      <c r="EP133" s="92"/>
      <c r="EQ133" s="92"/>
      <c r="ER133" s="92"/>
      <c r="ES133" s="92"/>
      <c r="ET133" s="92"/>
      <c r="EU133" s="92"/>
      <c r="EV133" s="92"/>
      <c r="EW133" s="92"/>
      <c r="EX133" s="92"/>
      <c r="EY133" s="92"/>
      <c r="EZ133" s="92"/>
      <c r="FA133" s="92"/>
      <c r="FB133" s="92"/>
      <c r="FC133" s="92"/>
      <c r="FD133" s="92"/>
      <c r="FE133" s="92"/>
      <c r="FF133" s="92"/>
      <c r="FG133" s="92"/>
      <c r="FH133" s="92"/>
      <c r="FI133" s="92"/>
      <c r="FJ133" s="92"/>
      <c r="FK133" s="92"/>
      <c r="FL133" s="92"/>
      <c r="FM133" s="92"/>
      <c r="FN133" s="92"/>
      <c r="FO133" s="92"/>
      <c r="FP133" s="92"/>
      <c r="FQ133" s="92"/>
      <c r="FR133" s="92"/>
      <c r="FS133" s="92"/>
      <c r="FT133" s="92"/>
      <c r="FU133" s="92"/>
      <c r="FV133" s="92"/>
      <c r="FW133" s="92"/>
      <c r="FX133" s="92"/>
      <c r="FY133" s="92"/>
      <c r="FZ133" s="92"/>
      <c r="GA133" s="92"/>
      <c r="GB133" s="92"/>
      <c r="GC133" s="92"/>
      <c r="GD133" s="92"/>
      <c r="GE133" s="92"/>
      <c r="GF133" s="92"/>
      <c r="GG133" s="92"/>
      <c r="GH133" s="92"/>
      <c r="GI133" s="92"/>
      <c r="GJ133" s="92"/>
      <c r="GK133" s="92"/>
      <c r="GL133" s="92"/>
      <c r="GM133" s="92"/>
      <c r="GN133" s="92"/>
      <c r="GO133" s="92"/>
      <c r="GP133" s="92"/>
      <c r="GQ133" s="92"/>
    </row>
    <row r="134" spans="1:199" s="99" customFormat="1">
      <c r="A134" s="109" t="s">
        <v>304</v>
      </c>
      <c r="B134" s="109"/>
      <c r="C134" s="109"/>
      <c r="D134" s="124"/>
      <c r="E134" s="125"/>
      <c r="F134" s="125"/>
      <c r="G134" s="126"/>
      <c r="H134" s="125"/>
      <c r="I134" s="126"/>
      <c r="J134" s="124"/>
      <c r="K134" s="126"/>
      <c r="L134" s="92"/>
      <c r="M134" s="92"/>
      <c r="N134" s="92"/>
      <c r="O134" s="92"/>
      <c r="P134" s="111">
        <f t="shared" si="3"/>
        <v>0</v>
      </c>
      <c r="Q134" s="111">
        <f t="shared" si="4"/>
        <v>0</v>
      </c>
      <c r="R134" s="111">
        <f t="shared" si="5"/>
        <v>0</v>
      </c>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c r="DE134" s="92"/>
      <c r="DF134" s="92"/>
      <c r="DG134" s="92"/>
      <c r="DH134" s="92"/>
      <c r="DI134" s="92"/>
      <c r="DJ134" s="92"/>
      <c r="DK134" s="92"/>
      <c r="DL134" s="92"/>
      <c r="DM134" s="92"/>
      <c r="DN134" s="92"/>
      <c r="DO134" s="92"/>
      <c r="DP134" s="92"/>
      <c r="DQ134" s="92"/>
      <c r="DR134" s="92"/>
      <c r="DS134" s="92"/>
      <c r="DT134" s="92"/>
      <c r="DU134" s="92"/>
      <c r="DV134" s="92"/>
      <c r="DW134" s="92"/>
      <c r="DX134" s="92"/>
      <c r="DY134" s="92"/>
      <c r="DZ134" s="92"/>
      <c r="EA134" s="92"/>
      <c r="EB134" s="92"/>
      <c r="EC134" s="92"/>
      <c r="ED134" s="92"/>
      <c r="EE134" s="92"/>
      <c r="EF134" s="92"/>
      <c r="EG134" s="92"/>
      <c r="EH134" s="92"/>
      <c r="EI134" s="92"/>
      <c r="EJ134" s="92"/>
      <c r="EK134" s="92"/>
      <c r="EL134" s="92"/>
      <c r="EM134" s="92"/>
      <c r="EN134" s="92"/>
      <c r="EO134" s="92"/>
      <c r="EP134" s="92"/>
      <c r="EQ134" s="92"/>
      <c r="ER134" s="92"/>
      <c r="ES134" s="92"/>
      <c r="ET134" s="92"/>
      <c r="EU134" s="92"/>
      <c r="EV134" s="92"/>
      <c r="EW134" s="92"/>
      <c r="EX134" s="92"/>
      <c r="EY134" s="92"/>
      <c r="EZ134" s="92"/>
      <c r="FA134" s="92"/>
      <c r="FB134" s="92"/>
      <c r="FC134" s="92"/>
      <c r="FD134" s="92"/>
      <c r="FE134" s="92"/>
      <c r="FF134" s="92"/>
      <c r="FG134" s="92"/>
      <c r="FH134" s="92"/>
      <c r="FI134" s="92"/>
      <c r="FJ134" s="92"/>
      <c r="FK134" s="92"/>
      <c r="FL134" s="92"/>
      <c r="FM134" s="92"/>
      <c r="FN134" s="92"/>
      <c r="FO134" s="92"/>
      <c r="FP134" s="92"/>
      <c r="FQ134" s="92"/>
      <c r="FR134" s="92"/>
      <c r="FS134" s="92"/>
      <c r="FT134" s="92"/>
      <c r="FU134" s="92"/>
      <c r="FV134" s="92"/>
      <c r="FW134" s="92"/>
      <c r="FX134" s="92"/>
      <c r="FY134" s="92"/>
      <c r="FZ134" s="92"/>
      <c r="GA134" s="92"/>
      <c r="GB134" s="92"/>
      <c r="GC134" s="92"/>
      <c r="GD134" s="92"/>
      <c r="GE134" s="92"/>
      <c r="GF134" s="92"/>
      <c r="GG134" s="92"/>
      <c r="GH134" s="92"/>
      <c r="GI134" s="92"/>
      <c r="GJ134" s="92"/>
      <c r="GK134" s="92"/>
      <c r="GL134" s="92"/>
      <c r="GM134" s="92"/>
      <c r="GN134" s="92"/>
      <c r="GO134" s="92"/>
      <c r="GP134" s="92"/>
      <c r="GQ134" s="92"/>
    </row>
    <row r="135" spans="1:199" s="99" customFormat="1">
      <c r="A135" s="109" t="s">
        <v>305</v>
      </c>
      <c r="B135" s="109"/>
      <c r="C135" s="109"/>
      <c r="D135" s="124"/>
      <c r="E135" s="125"/>
      <c r="F135" s="125"/>
      <c r="G135" s="126"/>
      <c r="H135" s="125"/>
      <c r="I135" s="126"/>
      <c r="J135" s="124"/>
      <c r="K135" s="126"/>
      <c r="L135" s="92"/>
      <c r="M135" s="92"/>
      <c r="N135" s="92"/>
      <c r="O135" s="92"/>
      <c r="P135" s="111">
        <f t="shared" si="3"/>
        <v>0</v>
      </c>
      <c r="Q135" s="111">
        <f t="shared" si="4"/>
        <v>0</v>
      </c>
      <c r="R135" s="111">
        <f t="shared" si="5"/>
        <v>0</v>
      </c>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c r="DE135" s="92"/>
      <c r="DF135" s="92"/>
      <c r="DG135" s="92"/>
      <c r="DH135" s="92"/>
      <c r="DI135" s="92"/>
      <c r="DJ135" s="92"/>
      <c r="DK135" s="92"/>
      <c r="DL135" s="92"/>
      <c r="DM135" s="92"/>
      <c r="DN135" s="92"/>
      <c r="DO135" s="92"/>
      <c r="DP135" s="92"/>
      <c r="DQ135" s="92"/>
      <c r="DR135" s="92"/>
      <c r="DS135" s="92"/>
      <c r="DT135" s="92"/>
      <c r="DU135" s="92"/>
      <c r="DV135" s="92"/>
      <c r="DW135" s="92"/>
      <c r="DX135" s="92"/>
      <c r="DY135" s="92"/>
      <c r="DZ135" s="92"/>
      <c r="EA135" s="92"/>
      <c r="EB135" s="92"/>
      <c r="EC135" s="92"/>
      <c r="ED135" s="92"/>
      <c r="EE135" s="92"/>
      <c r="EF135" s="92"/>
      <c r="EG135" s="92"/>
      <c r="EH135" s="92"/>
      <c r="EI135" s="92"/>
      <c r="EJ135" s="92"/>
      <c r="EK135" s="92"/>
      <c r="EL135" s="92"/>
      <c r="EM135" s="92"/>
      <c r="EN135" s="92"/>
      <c r="EO135" s="92"/>
      <c r="EP135" s="92"/>
      <c r="EQ135" s="92"/>
      <c r="ER135" s="92"/>
      <c r="ES135" s="92"/>
      <c r="ET135" s="92"/>
      <c r="EU135" s="92"/>
      <c r="EV135" s="92"/>
      <c r="EW135" s="92"/>
      <c r="EX135" s="92"/>
      <c r="EY135" s="92"/>
      <c r="EZ135" s="92"/>
      <c r="FA135" s="92"/>
      <c r="FB135" s="92"/>
      <c r="FC135" s="92"/>
      <c r="FD135" s="92"/>
      <c r="FE135" s="92"/>
      <c r="FF135" s="92"/>
      <c r="FG135" s="92"/>
      <c r="FH135" s="92"/>
      <c r="FI135" s="92"/>
      <c r="FJ135" s="92"/>
      <c r="FK135" s="92"/>
      <c r="FL135" s="92"/>
      <c r="FM135" s="92"/>
      <c r="FN135" s="92"/>
      <c r="FO135" s="92"/>
      <c r="FP135" s="92"/>
      <c r="FQ135" s="92"/>
      <c r="FR135" s="92"/>
      <c r="FS135" s="92"/>
      <c r="FT135" s="92"/>
      <c r="FU135" s="92"/>
      <c r="FV135" s="92"/>
      <c r="FW135" s="92"/>
      <c r="FX135" s="92"/>
      <c r="FY135" s="92"/>
      <c r="FZ135" s="92"/>
      <c r="GA135" s="92"/>
      <c r="GB135" s="92"/>
      <c r="GC135" s="92"/>
      <c r="GD135" s="92"/>
      <c r="GE135" s="92"/>
      <c r="GF135" s="92"/>
      <c r="GG135" s="92"/>
      <c r="GH135" s="92"/>
      <c r="GI135" s="92"/>
      <c r="GJ135" s="92"/>
      <c r="GK135" s="92"/>
      <c r="GL135" s="92"/>
      <c r="GM135" s="92"/>
      <c r="GN135" s="92"/>
      <c r="GO135" s="92"/>
      <c r="GP135" s="92"/>
      <c r="GQ135" s="92"/>
    </row>
    <row r="136" spans="1:199" s="99" customFormat="1">
      <c r="A136" s="109" t="s">
        <v>306</v>
      </c>
      <c r="B136" s="109"/>
      <c r="C136" s="109"/>
      <c r="D136" s="124"/>
      <c r="E136" s="125"/>
      <c r="F136" s="125"/>
      <c r="G136" s="126"/>
      <c r="H136" s="125"/>
      <c r="I136" s="126"/>
      <c r="J136" s="124"/>
      <c r="K136" s="126"/>
      <c r="L136" s="92"/>
      <c r="M136" s="92"/>
      <c r="N136" s="92"/>
      <c r="O136" s="92"/>
      <c r="P136" s="111">
        <f t="shared" si="3"/>
        <v>0</v>
      </c>
      <c r="Q136" s="111">
        <f t="shared" si="4"/>
        <v>0</v>
      </c>
      <c r="R136" s="111">
        <f t="shared" si="5"/>
        <v>0</v>
      </c>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c r="GK136" s="92"/>
      <c r="GL136" s="92"/>
      <c r="GM136" s="92"/>
      <c r="GN136" s="92"/>
      <c r="GO136" s="92"/>
      <c r="GP136" s="92"/>
      <c r="GQ136" s="92"/>
    </row>
    <row r="137" spans="1:199" s="99" customFormat="1">
      <c r="A137" s="109" t="s">
        <v>307</v>
      </c>
      <c r="B137" s="109"/>
      <c r="C137" s="109"/>
      <c r="D137" s="124"/>
      <c r="E137" s="125"/>
      <c r="F137" s="125"/>
      <c r="G137" s="126"/>
      <c r="H137" s="125"/>
      <c r="I137" s="126"/>
      <c r="J137" s="124"/>
      <c r="K137" s="126"/>
      <c r="L137" s="92"/>
      <c r="M137" s="92"/>
      <c r="N137" s="92"/>
      <c r="O137" s="92"/>
      <c r="P137" s="111">
        <f t="shared" si="3"/>
        <v>0</v>
      </c>
      <c r="Q137" s="111">
        <f t="shared" si="4"/>
        <v>0</v>
      </c>
      <c r="R137" s="111">
        <f t="shared" si="5"/>
        <v>0</v>
      </c>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92"/>
      <c r="EM137" s="92"/>
      <c r="EN137" s="92"/>
      <c r="EO137" s="92"/>
      <c r="EP137" s="92"/>
      <c r="EQ137" s="92"/>
      <c r="ER137" s="92"/>
      <c r="ES137" s="92"/>
      <c r="ET137" s="92"/>
      <c r="EU137" s="92"/>
      <c r="EV137" s="92"/>
      <c r="EW137" s="92"/>
      <c r="EX137" s="92"/>
      <c r="EY137" s="92"/>
      <c r="EZ137" s="92"/>
      <c r="FA137" s="92"/>
      <c r="FB137" s="92"/>
      <c r="FC137" s="92"/>
      <c r="FD137" s="92"/>
      <c r="FE137" s="92"/>
      <c r="FF137" s="92"/>
      <c r="FG137" s="92"/>
      <c r="FH137" s="92"/>
      <c r="FI137" s="92"/>
      <c r="FJ137" s="92"/>
      <c r="FK137" s="92"/>
      <c r="FL137" s="92"/>
      <c r="FM137" s="92"/>
      <c r="FN137" s="92"/>
      <c r="FO137" s="92"/>
      <c r="FP137" s="92"/>
      <c r="FQ137" s="92"/>
      <c r="FR137" s="92"/>
      <c r="FS137" s="92"/>
      <c r="FT137" s="92"/>
      <c r="FU137" s="92"/>
      <c r="FV137" s="92"/>
      <c r="FW137" s="92"/>
      <c r="FX137" s="92"/>
      <c r="FY137" s="92"/>
      <c r="FZ137" s="92"/>
      <c r="GA137" s="92"/>
      <c r="GB137" s="92"/>
      <c r="GC137" s="92"/>
      <c r="GD137" s="92"/>
      <c r="GE137" s="92"/>
      <c r="GF137" s="92"/>
      <c r="GG137" s="92"/>
      <c r="GH137" s="92"/>
      <c r="GI137" s="92"/>
      <c r="GJ137" s="92"/>
      <c r="GK137" s="92"/>
      <c r="GL137" s="92"/>
      <c r="GM137" s="92"/>
      <c r="GN137" s="92"/>
      <c r="GO137" s="92"/>
      <c r="GP137" s="92"/>
      <c r="GQ137" s="92"/>
    </row>
    <row r="138" spans="1:199" s="99" customFormat="1">
      <c r="A138" s="109" t="s">
        <v>308</v>
      </c>
      <c r="B138" s="109"/>
      <c r="C138" s="109"/>
      <c r="D138" s="124"/>
      <c r="E138" s="125"/>
      <c r="F138" s="125"/>
      <c r="G138" s="126"/>
      <c r="H138" s="125"/>
      <c r="I138" s="126"/>
      <c r="J138" s="124"/>
      <c r="K138" s="126"/>
      <c r="L138" s="92"/>
      <c r="M138" s="92"/>
      <c r="N138" s="92"/>
      <c r="O138" s="92"/>
      <c r="P138" s="111">
        <f t="shared" ref="P138:P201" si="6">IF($J138="Open",1,0)</f>
        <v>0</v>
      </c>
      <c r="Q138" s="111">
        <f t="shared" ref="Q138:Q201" si="7">IF($J138="Closed",1,0)</f>
        <v>0</v>
      </c>
      <c r="R138" s="111">
        <f t="shared" ref="R138:R201" si="8">IF($J138="On Hold",1,0)</f>
        <v>0</v>
      </c>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92"/>
      <c r="EM138" s="92"/>
      <c r="EN138" s="92"/>
      <c r="EO138" s="92"/>
      <c r="EP138" s="92"/>
      <c r="EQ138" s="92"/>
      <c r="ER138" s="92"/>
      <c r="ES138" s="92"/>
      <c r="ET138" s="92"/>
      <c r="EU138" s="92"/>
      <c r="EV138" s="92"/>
      <c r="EW138" s="92"/>
      <c r="EX138" s="92"/>
      <c r="EY138" s="92"/>
      <c r="EZ138" s="92"/>
      <c r="FA138" s="92"/>
      <c r="FB138" s="92"/>
      <c r="FC138" s="92"/>
      <c r="FD138" s="92"/>
      <c r="FE138" s="92"/>
      <c r="FF138" s="92"/>
      <c r="FG138" s="92"/>
      <c r="FH138" s="92"/>
      <c r="FI138" s="92"/>
      <c r="FJ138" s="92"/>
      <c r="FK138" s="92"/>
      <c r="FL138" s="92"/>
      <c r="FM138" s="92"/>
      <c r="FN138" s="92"/>
      <c r="FO138" s="92"/>
      <c r="FP138" s="92"/>
      <c r="FQ138" s="92"/>
      <c r="FR138" s="92"/>
      <c r="FS138" s="92"/>
      <c r="FT138" s="92"/>
      <c r="FU138" s="92"/>
      <c r="FV138" s="92"/>
      <c r="FW138" s="92"/>
      <c r="FX138" s="92"/>
      <c r="FY138" s="92"/>
      <c r="FZ138" s="92"/>
      <c r="GA138" s="92"/>
      <c r="GB138" s="92"/>
      <c r="GC138" s="92"/>
      <c r="GD138" s="92"/>
      <c r="GE138" s="92"/>
      <c r="GF138" s="92"/>
      <c r="GG138" s="92"/>
      <c r="GH138" s="92"/>
      <c r="GI138" s="92"/>
      <c r="GJ138" s="92"/>
      <c r="GK138" s="92"/>
      <c r="GL138" s="92"/>
      <c r="GM138" s="92"/>
      <c r="GN138" s="92"/>
      <c r="GO138" s="92"/>
      <c r="GP138" s="92"/>
      <c r="GQ138" s="92"/>
    </row>
    <row r="139" spans="1:199" s="99" customFormat="1">
      <c r="A139" s="109" t="s">
        <v>309</v>
      </c>
      <c r="B139" s="109"/>
      <c r="C139" s="109"/>
      <c r="D139" s="124"/>
      <c r="E139" s="125"/>
      <c r="F139" s="125"/>
      <c r="G139" s="126"/>
      <c r="H139" s="125"/>
      <c r="I139" s="126"/>
      <c r="J139" s="124"/>
      <c r="K139" s="126"/>
      <c r="L139" s="92"/>
      <c r="M139" s="92"/>
      <c r="N139" s="92"/>
      <c r="O139" s="92"/>
      <c r="P139" s="111">
        <f t="shared" si="6"/>
        <v>0</v>
      </c>
      <c r="Q139" s="111">
        <f t="shared" si="7"/>
        <v>0</v>
      </c>
      <c r="R139" s="111">
        <f t="shared" si="8"/>
        <v>0</v>
      </c>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c r="DE139" s="92"/>
      <c r="DF139" s="92"/>
      <c r="DG139" s="92"/>
      <c r="DH139" s="92"/>
      <c r="DI139" s="92"/>
      <c r="DJ139" s="92"/>
      <c r="DK139" s="92"/>
      <c r="DL139" s="92"/>
      <c r="DM139" s="92"/>
      <c r="DN139" s="92"/>
      <c r="DO139" s="92"/>
      <c r="DP139" s="92"/>
      <c r="DQ139" s="92"/>
      <c r="DR139" s="92"/>
      <c r="DS139" s="92"/>
      <c r="DT139" s="92"/>
      <c r="DU139" s="92"/>
      <c r="DV139" s="92"/>
      <c r="DW139" s="92"/>
      <c r="DX139" s="92"/>
      <c r="DY139" s="92"/>
      <c r="DZ139" s="92"/>
      <c r="EA139" s="92"/>
      <c r="EB139" s="92"/>
      <c r="EC139" s="92"/>
      <c r="ED139" s="92"/>
      <c r="EE139" s="92"/>
      <c r="EF139" s="92"/>
      <c r="EG139" s="92"/>
      <c r="EH139" s="92"/>
      <c r="EI139" s="92"/>
      <c r="EJ139" s="92"/>
      <c r="EK139" s="92"/>
      <c r="EL139" s="92"/>
      <c r="EM139" s="92"/>
      <c r="EN139" s="92"/>
      <c r="EO139" s="92"/>
      <c r="EP139" s="92"/>
      <c r="EQ139" s="92"/>
      <c r="ER139" s="92"/>
      <c r="ES139" s="92"/>
      <c r="ET139" s="92"/>
      <c r="EU139" s="92"/>
      <c r="EV139" s="92"/>
      <c r="EW139" s="92"/>
      <c r="EX139" s="92"/>
      <c r="EY139" s="92"/>
      <c r="EZ139" s="92"/>
      <c r="FA139" s="92"/>
      <c r="FB139" s="92"/>
      <c r="FC139" s="92"/>
      <c r="FD139" s="92"/>
      <c r="FE139" s="92"/>
      <c r="FF139" s="92"/>
      <c r="FG139" s="92"/>
      <c r="FH139" s="92"/>
      <c r="FI139" s="92"/>
      <c r="FJ139" s="92"/>
      <c r="FK139" s="92"/>
      <c r="FL139" s="92"/>
      <c r="FM139" s="92"/>
      <c r="FN139" s="92"/>
      <c r="FO139" s="92"/>
      <c r="FP139" s="92"/>
      <c r="FQ139" s="92"/>
      <c r="FR139" s="92"/>
      <c r="FS139" s="92"/>
      <c r="FT139" s="92"/>
      <c r="FU139" s="92"/>
      <c r="FV139" s="92"/>
      <c r="FW139" s="92"/>
      <c r="FX139" s="92"/>
      <c r="FY139" s="92"/>
      <c r="FZ139" s="92"/>
      <c r="GA139" s="92"/>
      <c r="GB139" s="92"/>
      <c r="GC139" s="92"/>
      <c r="GD139" s="92"/>
      <c r="GE139" s="92"/>
      <c r="GF139" s="92"/>
      <c r="GG139" s="92"/>
      <c r="GH139" s="92"/>
      <c r="GI139" s="92"/>
      <c r="GJ139" s="92"/>
      <c r="GK139" s="92"/>
      <c r="GL139" s="92"/>
      <c r="GM139" s="92"/>
      <c r="GN139" s="92"/>
      <c r="GO139" s="92"/>
      <c r="GP139" s="92"/>
      <c r="GQ139" s="92"/>
    </row>
    <row r="140" spans="1:199" s="99" customFormat="1">
      <c r="A140" s="109" t="s">
        <v>310</v>
      </c>
      <c r="B140" s="109"/>
      <c r="C140" s="109"/>
      <c r="D140" s="124"/>
      <c r="E140" s="125"/>
      <c r="F140" s="125"/>
      <c r="G140" s="126"/>
      <c r="H140" s="125"/>
      <c r="I140" s="126"/>
      <c r="J140" s="124"/>
      <c r="K140" s="126"/>
      <c r="L140" s="92"/>
      <c r="M140" s="92"/>
      <c r="N140" s="92"/>
      <c r="O140" s="92"/>
      <c r="P140" s="111">
        <f t="shared" si="6"/>
        <v>0</v>
      </c>
      <c r="Q140" s="111">
        <f t="shared" si="7"/>
        <v>0</v>
      </c>
      <c r="R140" s="111">
        <f t="shared" si="8"/>
        <v>0</v>
      </c>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2"/>
      <c r="CY140" s="92"/>
      <c r="CZ140" s="92"/>
      <c r="DA140" s="92"/>
      <c r="DB140" s="92"/>
      <c r="DC140" s="92"/>
      <c r="DD140" s="92"/>
      <c r="DE140" s="92"/>
      <c r="DF140" s="92"/>
      <c r="DG140" s="92"/>
      <c r="DH140" s="92"/>
      <c r="DI140" s="92"/>
      <c r="DJ140" s="92"/>
      <c r="DK140" s="92"/>
      <c r="DL140" s="92"/>
      <c r="DM140" s="92"/>
      <c r="DN140" s="92"/>
      <c r="DO140" s="92"/>
      <c r="DP140" s="92"/>
      <c r="DQ140" s="92"/>
      <c r="DR140" s="92"/>
      <c r="DS140" s="92"/>
      <c r="DT140" s="92"/>
      <c r="DU140" s="92"/>
      <c r="DV140" s="92"/>
      <c r="DW140" s="92"/>
      <c r="DX140" s="92"/>
      <c r="DY140" s="92"/>
      <c r="DZ140" s="92"/>
      <c r="EA140" s="92"/>
      <c r="EB140" s="92"/>
      <c r="EC140" s="92"/>
      <c r="ED140" s="92"/>
      <c r="EE140" s="92"/>
      <c r="EF140" s="92"/>
      <c r="EG140" s="92"/>
      <c r="EH140" s="92"/>
      <c r="EI140" s="92"/>
      <c r="EJ140" s="92"/>
      <c r="EK140" s="92"/>
      <c r="EL140" s="92"/>
      <c r="EM140" s="92"/>
      <c r="EN140" s="92"/>
      <c r="EO140" s="92"/>
      <c r="EP140" s="92"/>
      <c r="EQ140" s="92"/>
      <c r="ER140" s="92"/>
      <c r="ES140" s="92"/>
      <c r="ET140" s="92"/>
      <c r="EU140" s="92"/>
      <c r="EV140" s="92"/>
      <c r="EW140" s="92"/>
      <c r="EX140" s="92"/>
      <c r="EY140" s="92"/>
      <c r="EZ140" s="92"/>
      <c r="FA140" s="92"/>
      <c r="FB140" s="92"/>
      <c r="FC140" s="92"/>
      <c r="FD140" s="92"/>
      <c r="FE140" s="92"/>
      <c r="FF140" s="92"/>
      <c r="FG140" s="92"/>
      <c r="FH140" s="92"/>
      <c r="FI140" s="92"/>
      <c r="FJ140" s="92"/>
      <c r="FK140" s="92"/>
      <c r="FL140" s="92"/>
      <c r="FM140" s="92"/>
      <c r="FN140" s="92"/>
      <c r="FO140" s="92"/>
      <c r="FP140" s="92"/>
      <c r="FQ140" s="92"/>
      <c r="FR140" s="92"/>
      <c r="FS140" s="92"/>
      <c r="FT140" s="92"/>
      <c r="FU140" s="92"/>
      <c r="FV140" s="92"/>
      <c r="FW140" s="92"/>
      <c r="FX140" s="92"/>
      <c r="FY140" s="92"/>
      <c r="FZ140" s="92"/>
      <c r="GA140" s="92"/>
      <c r="GB140" s="92"/>
      <c r="GC140" s="92"/>
      <c r="GD140" s="92"/>
      <c r="GE140" s="92"/>
      <c r="GF140" s="92"/>
      <c r="GG140" s="92"/>
      <c r="GH140" s="92"/>
      <c r="GI140" s="92"/>
      <c r="GJ140" s="92"/>
      <c r="GK140" s="92"/>
      <c r="GL140" s="92"/>
      <c r="GM140" s="92"/>
      <c r="GN140" s="92"/>
      <c r="GO140" s="92"/>
      <c r="GP140" s="92"/>
      <c r="GQ140" s="92"/>
    </row>
    <row r="141" spans="1:199" s="99" customFormat="1">
      <c r="A141" s="109" t="s">
        <v>311</v>
      </c>
      <c r="B141" s="109"/>
      <c r="C141" s="109"/>
      <c r="D141" s="124"/>
      <c r="E141" s="125"/>
      <c r="F141" s="125"/>
      <c r="G141" s="126"/>
      <c r="H141" s="125"/>
      <c r="I141" s="126"/>
      <c r="J141" s="124"/>
      <c r="K141" s="126"/>
      <c r="L141" s="92"/>
      <c r="M141" s="92"/>
      <c r="N141" s="92"/>
      <c r="O141" s="92"/>
      <c r="P141" s="111">
        <f t="shared" si="6"/>
        <v>0</v>
      </c>
      <c r="Q141" s="111">
        <f t="shared" si="7"/>
        <v>0</v>
      </c>
      <c r="R141" s="111">
        <f t="shared" si="8"/>
        <v>0</v>
      </c>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c r="DE141" s="92"/>
      <c r="DF141" s="92"/>
      <c r="DG141" s="92"/>
      <c r="DH141" s="92"/>
      <c r="DI141" s="92"/>
      <c r="DJ141" s="92"/>
      <c r="DK141" s="92"/>
      <c r="DL141" s="92"/>
      <c r="DM141" s="92"/>
      <c r="DN141" s="92"/>
      <c r="DO141" s="92"/>
      <c r="DP141" s="92"/>
      <c r="DQ141" s="92"/>
      <c r="DR141" s="92"/>
      <c r="DS141" s="92"/>
      <c r="DT141" s="92"/>
      <c r="DU141" s="92"/>
      <c r="DV141" s="92"/>
      <c r="DW141" s="92"/>
      <c r="DX141" s="92"/>
      <c r="DY141" s="92"/>
      <c r="DZ141" s="92"/>
      <c r="EA141" s="92"/>
      <c r="EB141" s="92"/>
      <c r="EC141" s="92"/>
      <c r="ED141" s="92"/>
      <c r="EE141" s="92"/>
      <c r="EF141" s="92"/>
      <c r="EG141" s="92"/>
      <c r="EH141" s="92"/>
      <c r="EI141" s="92"/>
      <c r="EJ141" s="92"/>
      <c r="EK141" s="92"/>
      <c r="EL141" s="92"/>
      <c r="EM141" s="92"/>
      <c r="EN141" s="92"/>
      <c r="EO141" s="92"/>
      <c r="EP141" s="92"/>
      <c r="EQ141" s="92"/>
      <c r="ER141" s="92"/>
      <c r="ES141" s="92"/>
      <c r="ET141" s="92"/>
      <c r="EU141" s="92"/>
      <c r="EV141" s="92"/>
      <c r="EW141" s="92"/>
      <c r="EX141" s="92"/>
      <c r="EY141" s="92"/>
      <c r="EZ141" s="92"/>
      <c r="FA141" s="92"/>
      <c r="FB141" s="92"/>
      <c r="FC141" s="92"/>
      <c r="FD141" s="92"/>
      <c r="FE141" s="92"/>
      <c r="FF141" s="92"/>
      <c r="FG141" s="92"/>
      <c r="FH141" s="92"/>
      <c r="FI141" s="92"/>
      <c r="FJ141" s="92"/>
      <c r="FK141" s="92"/>
      <c r="FL141" s="92"/>
      <c r="FM141" s="92"/>
      <c r="FN141" s="92"/>
      <c r="FO141" s="92"/>
      <c r="FP141" s="92"/>
      <c r="FQ141" s="92"/>
      <c r="FR141" s="92"/>
      <c r="FS141" s="92"/>
      <c r="FT141" s="92"/>
      <c r="FU141" s="92"/>
      <c r="FV141" s="92"/>
      <c r="FW141" s="92"/>
      <c r="FX141" s="92"/>
      <c r="FY141" s="92"/>
      <c r="FZ141" s="92"/>
      <c r="GA141" s="92"/>
      <c r="GB141" s="92"/>
      <c r="GC141" s="92"/>
      <c r="GD141" s="92"/>
      <c r="GE141" s="92"/>
      <c r="GF141" s="92"/>
      <c r="GG141" s="92"/>
      <c r="GH141" s="92"/>
      <c r="GI141" s="92"/>
      <c r="GJ141" s="92"/>
      <c r="GK141" s="92"/>
      <c r="GL141" s="92"/>
      <c r="GM141" s="92"/>
      <c r="GN141" s="92"/>
      <c r="GO141" s="92"/>
      <c r="GP141" s="92"/>
      <c r="GQ141" s="92"/>
    </row>
    <row r="142" spans="1:199" s="99" customFormat="1">
      <c r="A142" s="109" t="s">
        <v>312</v>
      </c>
      <c r="B142" s="109"/>
      <c r="C142" s="109"/>
      <c r="D142" s="124"/>
      <c r="E142" s="125"/>
      <c r="F142" s="125"/>
      <c r="G142" s="126"/>
      <c r="H142" s="125"/>
      <c r="I142" s="126"/>
      <c r="J142" s="124"/>
      <c r="K142" s="126"/>
      <c r="L142" s="92"/>
      <c r="M142" s="92"/>
      <c r="N142" s="92"/>
      <c r="O142" s="92"/>
      <c r="P142" s="111">
        <f t="shared" si="6"/>
        <v>0</v>
      </c>
      <c r="Q142" s="111">
        <f t="shared" si="7"/>
        <v>0</v>
      </c>
      <c r="R142" s="111">
        <f t="shared" si="8"/>
        <v>0</v>
      </c>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2"/>
      <c r="FL142" s="92"/>
      <c r="FM142" s="92"/>
      <c r="FN142" s="92"/>
      <c r="FO142" s="92"/>
      <c r="FP142" s="92"/>
      <c r="FQ142" s="92"/>
      <c r="FR142" s="92"/>
      <c r="FS142" s="92"/>
      <c r="FT142" s="92"/>
      <c r="FU142" s="92"/>
      <c r="FV142" s="92"/>
      <c r="FW142" s="92"/>
      <c r="FX142" s="92"/>
      <c r="FY142" s="92"/>
      <c r="FZ142" s="92"/>
      <c r="GA142" s="92"/>
      <c r="GB142" s="92"/>
      <c r="GC142" s="92"/>
      <c r="GD142" s="92"/>
      <c r="GE142" s="92"/>
      <c r="GF142" s="92"/>
      <c r="GG142" s="92"/>
      <c r="GH142" s="92"/>
      <c r="GI142" s="92"/>
      <c r="GJ142" s="92"/>
      <c r="GK142" s="92"/>
      <c r="GL142" s="92"/>
      <c r="GM142" s="92"/>
      <c r="GN142" s="92"/>
      <c r="GO142" s="92"/>
      <c r="GP142" s="92"/>
      <c r="GQ142" s="92"/>
    </row>
    <row r="143" spans="1:199" s="99" customFormat="1">
      <c r="A143" s="109" t="s">
        <v>313</v>
      </c>
      <c r="B143" s="109"/>
      <c r="C143" s="109"/>
      <c r="D143" s="124"/>
      <c r="E143" s="125"/>
      <c r="F143" s="125"/>
      <c r="G143" s="126"/>
      <c r="H143" s="125"/>
      <c r="I143" s="126"/>
      <c r="J143" s="124"/>
      <c r="K143" s="126"/>
      <c r="L143" s="92"/>
      <c r="M143" s="92"/>
      <c r="N143" s="92"/>
      <c r="O143" s="92"/>
      <c r="P143" s="111">
        <f t="shared" si="6"/>
        <v>0</v>
      </c>
      <c r="Q143" s="111">
        <f t="shared" si="7"/>
        <v>0</v>
      </c>
      <c r="R143" s="111">
        <f t="shared" si="8"/>
        <v>0</v>
      </c>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2"/>
      <c r="DV143" s="92"/>
      <c r="DW143" s="92"/>
      <c r="DX143" s="92"/>
      <c r="DY143" s="92"/>
      <c r="DZ143" s="92"/>
      <c r="EA143" s="92"/>
      <c r="EB143" s="92"/>
      <c r="EC143" s="92"/>
      <c r="ED143" s="92"/>
      <c r="EE143" s="92"/>
      <c r="EF143" s="92"/>
      <c r="EG143" s="92"/>
      <c r="EH143" s="92"/>
      <c r="EI143" s="92"/>
      <c r="EJ143" s="92"/>
      <c r="EK143" s="92"/>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2"/>
      <c r="FL143" s="92"/>
      <c r="FM143" s="92"/>
      <c r="FN143" s="92"/>
      <c r="FO143" s="92"/>
      <c r="FP143" s="92"/>
      <c r="FQ143" s="92"/>
      <c r="FR143" s="92"/>
      <c r="FS143" s="92"/>
      <c r="FT143" s="92"/>
      <c r="FU143" s="92"/>
      <c r="FV143" s="92"/>
      <c r="FW143" s="92"/>
      <c r="FX143" s="92"/>
      <c r="FY143" s="92"/>
      <c r="FZ143" s="92"/>
      <c r="GA143" s="92"/>
      <c r="GB143" s="92"/>
      <c r="GC143" s="92"/>
      <c r="GD143" s="92"/>
      <c r="GE143" s="92"/>
      <c r="GF143" s="92"/>
      <c r="GG143" s="92"/>
      <c r="GH143" s="92"/>
      <c r="GI143" s="92"/>
      <c r="GJ143" s="92"/>
      <c r="GK143" s="92"/>
      <c r="GL143" s="92"/>
      <c r="GM143" s="92"/>
      <c r="GN143" s="92"/>
      <c r="GO143" s="92"/>
      <c r="GP143" s="92"/>
      <c r="GQ143" s="92"/>
    </row>
    <row r="144" spans="1:199" s="99" customFormat="1">
      <c r="A144" s="109" t="s">
        <v>314</v>
      </c>
      <c r="B144" s="109"/>
      <c r="C144" s="109"/>
      <c r="D144" s="124"/>
      <c r="E144" s="125"/>
      <c r="F144" s="125"/>
      <c r="G144" s="126"/>
      <c r="H144" s="125"/>
      <c r="I144" s="126"/>
      <c r="J144" s="124"/>
      <c r="K144" s="126"/>
      <c r="L144" s="92"/>
      <c r="M144" s="92"/>
      <c r="N144" s="92"/>
      <c r="O144" s="92"/>
      <c r="P144" s="111">
        <f t="shared" si="6"/>
        <v>0</v>
      </c>
      <c r="Q144" s="111">
        <f t="shared" si="7"/>
        <v>0</v>
      </c>
      <c r="R144" s="111">
        <f t="shared" si="8"/>
        <v>0</v>
      </c>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c r="DE144" s="92"/>
      <c r="DF144" s="92"/>
      <c r="DG144" s="92"/>
      <c r="DH144" s="92"/>
      <c r="DI144" s="92"/>
      <c r="DJ144" s="92"/>
      <c r="DK144" s="92"/>
      <c r="DL144" s="92"/>
      <c r="DM144" s="92"/>
      <c r="DN144" s="92"/>
      <c r="DO144" s="92"/>
      <c r="DP144" s="92"/>
      <c r="DQ144" s="92"/>
      <c r="DR144" s="92"/>
      <c r="DS144" s="92"/>
      <c r="DT144" s="92"/>
      <c r="DU144" s="92"/>
      <c r="DV144" s="92"/>
      <c r="DW144" s="92"/>
      <c r="DX144" s="92"/>
      <c r="DY144" s="92"/>
      <c r="DZ144" s="92"/>
      <c r="EA144" s="92"/>
      <c r="EB144" s="92"/>
      <c r="EC144" s="92"/>
      <c r="ED144" s="92"/>
      <c r="EE144" s="92"/>
      <c r="EF144" s="92"/>
      <c r="EG144" s="92"/>
      <c r="EH144" s="92"/>
      <c r="EI144" s="92"/>
      <c r="EJ144" s="92"/>
      <c r="EK144" s="92"/>
      <c r="EL144" s="92"/>
      <c r="EM144" s="92"/>
      <c r="EN144" s="92"/>
      <c r="EO144" s="92"/>
      <c r="EP144" s="92"/>
      <c r="EQ144" s="92"/>
      <c r="ER144" s="92"/>
      <c r="ES144" s="92"/>
      <c r="ET144" s="92"/>
      <c r="EU144" s="92"/>
      <c r="EV144" s="92"/>
      <c r="EW144" s="92"/>
      <c r="EX144" s="92"/>
      <c r="EY144" s="92"/>
      <c r="EZ144" s="92"/>
      <c r="FA144" s="92"/>
      <c r="FB144" s="92"/>
      <c r="FC144" s="92"/>
      <c r="FD144" s="92"/>
      <c r="FE144" s="92"/>
      <c r="FF144" s="92"/>
      <c r="FG144" s="92"/>
      <c r="FH144" s="92"/>
      <c r="FI144" s="92"/>
      <c r="FJ144" s="92"/>
      <c r="FK144" s="92"/>
      <c r="FL144" s="92"/>
      <c r="FM144" s="92"/>
      <c r="FN144" s="92"/>
      <c r="FO144" s="92"/>
      <c r="FP144" s="92"/>
      <c r="FQ144" s="92"/>
      <c r="FR144" s="92"/>
      <c r="FS144" s="92"/>
      <c r="FT144" s="92"/>
      <c r="FU144" s="92"/>
      <c r="FV144" s="92"/>
      <c r="FW144" s="92"/>
      <c r="FX144" s="92"/>
      <c r="FY144" s="92"/>
      <c r="FZ144" s="92"/>
      <c r="GA144" s="92"/>
      <c r="GB144" s="92"/>
      <c r="GC144" s="92"/>
      <c r="GD144" s="92"/>
      <c r="GE144" s="92"/>
      <c r="GF144" s="92"/>
      <c r="GG144" s="92"/>
      <c r="GH144" s="92"/>
      <c r="GI144" s="92"/>
      <c r="GJ144" s="92"/>
      <c r="GK144" s="92"/>
      <c r="GL144" s="92"/>
      <c r="GM144" s="92"/>
      <c r="GN144" s="92"/>
      <c r="GO144" s="92"/>
      <c r="GP144" s="92"/>
      <c r="GQ144" s="92"/>
    </row>
    <row r="145" spans="1:199" s="99" customFormat="1">
      <c r="A145" s="109" t="s">
        <v>315</v>
      </c>
      <c r="B145" s="109"/>
      <c r="C145" s="109"/>
      <c r="D145" s="124"/>
      <c r="E145" s="125"/>
      <c r="F145" s="125"/>
      <c r="G145" s="126"/>
      <c r="H145" s="125"/>
      <c r="I145" s="126"/>
      <c r="J145" s="124"/>
      <c r="K145" s="126"/>
      <c r="L145" s="92"/>
      <c r="M145" s="92"/>
      <c r="N145" s="92"/>
      <c r="O145" s="92"/>
      <c r="P145" s="111">
        <f t="shared" si="6"/>
        <v>0</v>
      </c>
      <c r="Q145" s="111">
        <f t="shared" si="7"/>
        <v>0</v>
      </c>
      <c r="R145" s="111">
        <f t="shared" si="8"/>
        <v>0</v>
      </c>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c r="DE145" s="92"/>
      <c r="DF145" s="92"/>
      <c r="DG145" s="92"/>
      <c r="DH145" s="92"/>
      <c r="DI145" s="92"/>
      <c r="DJ145" s="92"/>
      <c r="DK145" s="92"/>
      <c r="DL145" s="92"/>
      <c r="DM145" s="92"/>
      <c r="DN145" s="92"/>
      <c r="DO145" s="92"/>
      <c r="DP145" s="92"/>
      <c r="DQ145" s="92"/>
      <c r="DR145" s="92"/>
      <c r="DS145" s="92"/>
      <c r="DT145" s="92"/>
      <c r="DU145" s="92"/>
      <c r="DV145" s="92"/>
      <c r="DW145" s="92"/>
      <c r="DX145" s="92"/>
      <c r="DY145" s="92"/>
      <c r="DZ145" s="92"/>
      <c r="EA145" s="92"/>
      <c r="EB145" s="92"/>
      <c r="EC145" s="92"/>
      <c r="ED145" s="92"/>
      <c r="EE145" s="92"/>
      <c r="EF145" s="92"/>
      <c r="EG145" s="92"/>
      <c r="EH145" s="92"/>
      <c r="EI145" s="92"/>
      <c r="EJ145" s="92"/>
      <c r="EK145" s="92"/>
      <c r="EL145" s="92"/>
      <c r="EM145" s="92"/>
      <c r="EN145" s="92"/>
      <c r="EO145" s="92"/>
      <c r="EP145" s="92"/>
      <c r="EQ145" s="92"/>
      <c r="ER145" s="92"/>
      <c r="ES145" s="92"/>
      <c r="ET145" s="92"/>
      <c r="EU145" s="92"/>
      <c r="EV145" s="92"/>
      <c r="EW145" s="92"/>
      <c r="EX145" s="92"/>
      <c r="EY145" s="92"/>
      <c r="EZ145" s="92"/>
      <c r="FA145" s="92"/>
      <c r="FB145" s="92"/>
      <c r="FC145" s="92"/>
      <c r="FD145" s="92"/>
      <c r="FE145" s="92"/>
      <c r="FF145" s="92"/>
      <c r="FG145" s="92"/>
      <c r="FH145" s="92"/>
      <c r="FI145" s="92"/>
      <c r="FJ145" s="92"/>
      <c r="FK145" s="92"/>
      <c r="FL145" s="92"/>
      <c r="FM145" s="92"/>
      <c r="FN145" s="92"/>
      <c r="FO145" s="92"/>
      <c r="FP145" s="92"/>
      <c r="FQ145" s="92"/>
      <c r="FR145" s="92"/>
      <c r="FS145" s="92"/>
      <c r="FT145" s="92"/>
      <c r="FU145" s="92"/>
      <c r="FV145" s="92"/>
      <c r="FW145" s="92"/>
      <c r="FX145" s="92"/>
      <c r="FY145" s="92"/>
      <c r="FZ145" s="92"/>
      <c r="GA145" s="92"/>
      <c r="GB145" s="92"/>
      <c r="GC145" s="92"/>
      <c r="GD145" s="92"/>
      <c r="GE145" s="92"/>
      <c r="GF145" s="92"/>
      <c r="GG145" s="92"/>
      <c r="GH145" s="92"/>
      <c r="GI145" s="92"/>
      <c r="GJ145" s="92"/>
      <c r="GK145" s="92"/>
      <c r="GL145" s="92"/>
      <c r="GM145" s="92"/>
      <c r="GN145" s="92"/>
      <c r="GO145" s="92"/>
      <c r="GP145" s="92"/>
      <c r="GQ145" s="92"/>
    </row>
    <row r="146" spans="1:199" s="99" customFormat="1">
      <c r="A146" s="109" t="s">
        <v>316</v>
      </c>
      <c r="B146" s="109"/>
      <c r="C146" s="109"/>
      <c r="D146" s="124"/>
      <c r="E146" s="125"/>
      <c r="F146" s="125"/>
      <c r="G146" s="126"/>
      <c r="H146" s="125"/>
      <c r="I146" s="126"/>
      <c r="J146" s="124"/>
      <c r="K146" s="126"/>
      <c r="L146" s="92"/>
      <c r="M146" s="92"/>
      <c r="N146" s="92"/>
      <c r="O146" s="92"/>
      <c r="P146" s="111">
        <f t="shared" si="6"/>
        <v>0</v>
      </c>
      <c r="Q146" s="111">
        <f t="shared" si="7"/>
        <v>0</v>
      </c>
      <c r="R146" s="111">
        <f t="shared" si="8"/>
        <v>0</v>
      </c>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c r="DE146" s="92"/>
      <c r="DF146" s="92"/>
      <c r="DG146" s="92"/>
      <c r="DH146" s="92"/>
      <c r="DI146" s="92"/>
      <c r="DJ146" s="92"/>
      <c r="DK146" s="92"/>
      <c r="DL146" s="92"/>
      <c r="DM146" s="92"/>
      <c r="DN146" s="92"/>
      <c r="DO146" s="92"/>
      <c r="DP146" s="92"/>
      <c r="DQ146" s="92"/>
      <c r="DR146" s="92"/>
      <c r="DS146" s="92"/>
      <c r="DT146" s="92"/>
      <c r="DU146" s="92"/>
      <c r="DV146" s="92"/>
      <c r="DW146" s="92"/>
      <c r="DX146" s="92"/>
      <c r="DY146" s="92"/>
      <c r="DZ146" s="92"/>
      <c r="EA146" s="92"/>
      <c r="EB146" s="92"/>
      <c r="EC146" s="92"/>
      <c r="ED146" s="92"/>
      <c r="EE146" s="92"/>
      <c r="EF146" s="92"/>
      <c r="EG146" s="92"/>
      <c r="EH146" s="92"/>
      <c r="EI146" s="92"/>
      <c r="EJ146" s="92"/>
      <c r="EK146" s="92"/>
      <c r="EL146" s="92"/>
      <c r="EM146" s="92"/>
      <c r="EN146" s="92"/>
      <c r="EO146" s="92"/>
      <c r="EP146" s="92"/>
      <c r="EQ146" s="92"/>
      <c r="ER146" s="92"/>
      <c r="ES146" s="92"/>
      <c r="ET146" s="92"/>
      <c r="EU146" s="92"/>
      <c r="EV146" s="92"/>
      <c r="EW146" s="92"/>
      <c r="EX146" s="92"/>
      <c r="EY146" s="92"/>
      <c r="EZ146" s="92"/>
      <c r="FA146" s="92"/>
      <c r="FB146" s="92"/>
      <c r="FC146" s="92"/>
      <c r="FD146" s="92"/>
      <c r="FE146" s="92"/>
      <c r="FF146" s="92"/>
      <c r="FG146" s="92"/>
      <c r="FH146" s="92"/>
      <c r="FI146" s="92"/>
      <c r="FJ146" s="92"/>
      <c r="FK146" s="92"/>
      <c r="FL146" s="92"/>
      <c r="FM146" s="92"/>
      <c r="FN146" s="92"/>
      <c r="FO146" s="92"/>
      <c r="FP146" s="92"/>
      <c r="FQ146" s="92"/>
      <c r="FR146" s="92"/>
      <c r="FS146" s="92"/>
      <c r="FT146" s="92"/>
      <c r="FU146" s="92"/>
      <c r="FV146" s="92"/>
      <c r="FW146" s="92"/>
      <c r="FX146" s="92"/>
      <c r="FY146" s="92"/>
      <c r="FZ146" s="92"/>
      <c r="GA146" s="92"/>
      <c r="GB146" s="92"/>
      <c r="GC146" s="92"/>
      <c r="GD146" s="92"/>
      <c r="GE146" s="92"/>
      <c r="GF146" s="92"/>
      <c r="GG146" s="92"/>
      <c r="GH146" s="92"/>
      <c r="GI146" s="92"/>
      <c r="GJ146" s="92"/>
      <c r="GK146" s="92"/>
      <c r="GL146" s="92"/>
      <c r="GM146" s="92"/>
      <c r="GN146" s="92"/>
      <c r="GO146" s="92"/>
      <c r="GP146" s="92"/>
      <c r="GQ146" s="92"/>
    </row>
    <row r="147" spans="1:199" s="99" customFormat="1">
      <c r="A147" s="109" t="s">
        <v>317</v>
      </c>
      <c r="B147" s="109"/>
      <c r="C147" s="109"/>
      <c r="D147" s="124"/>
      <c r="E147" s="125"/>
      <c r="F147" s="125"/>
      <c r="G147" s="126"/>
      <c r="H147" s="125"/>
      <c r="I147" s="126"/>
      <c r="J147" s="124"/>
      <c r="K147" s="126"/>
      <c r="L147" s="92"/>
      <c r="M147" s="92"/>
      <c r="N147" s="92"/>
      <c r="O147" s="92"/>
      <c r="P147" s="111">
        <f t="shared" si="6"/>
        <v>0</v>
      </c>
      <c r="Q147" s="111">
        <f t="shared" si="7"/>
        <v>0</v>
      </c>
      <c r="R147" s="111">
        <f t="shared" si="8"/>
        <v>0</v>
      </c>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c r="DE147" s="92"/>
      <c r="DF147" s="92"/>
      <c r="DG147" s="92"/>
      <c r="DH147" s="92"/>
      <c r="DI147" s="92"/>
      <c r="DJ147" s="92"/>
      <c r="DK147" s="92"/>
      <c r="DL147" s="92"/>
      <c r="DM147" s="92"/>
      <c r="DN147" s="92"/>
      <c r="DO147" s="92"/>
      <c r="DP147" s="92"/>
      <c r="DQ147" s="92"/>
      <c r="DR147" s="92"/>
      <c r="DS147" s="92"/>
      <c r="DT147" s="92"/>
      <c r="DU147" s="92"/>
      <c r="DV147" s="92"/>
      <c r="DW147" s="92"/>
      <c r="DX147" s="92"/>
      <c r="DY147" s="92"/>
      <c r="DZ147" s="92"/>
      <c r="EA147" s="92"/>
      <c r="EB147" s="92"/>
      <c r="EC147" s="92"/>
      <c r="ED147" s="92"/>
      <c r="EE147" s="92"/>
      <c r="EF147" s="92"/>
      <c r="EG147" s="92"/>
      <c r="EH147" s="92"/>
      <c r="EI147" s="92"/>
      <c r="EJ147" s="92"/>
      <c r="EK147" s="92"/>
      <c r="EL147" s="92"/>
      <c r="EM147" s="92"/>
      <c r="EN147" s="92"/>
      <c r="EO147" s="92"/>
      <c r="EP147" s="92"/>
      <c r="EQ147" s="92"/>
      <c r="ER147" s="92"/>
      <c r="ES147" s="92"/>
      <c r="ET147" s="92"/>
      <c r="EU147" s="92"/>
      <c r="EV147" s="92"/>
      <c r="EW147" s="92"/>
      <c r="EX147" s="92"/>
      <c r="EY147" s="92"/>
      <c r="EZ147" s="92"/>
      <c r="FA147" s="92"/>
      <c r="FB147" s="92"/>
      <c r="FC147" s="92"/>
      <c r="FD147" s="92"/>
      <c r="FE147" s="92"/>
      <c r="FF147" s="92"/>
      <c r="FG147" s="92"/>
      <c r="FH147" s="92"/>
      <c r="FI147" s="92"/>
      <c r="FJ147" s="92"/>
      <c r="FK147" s="92"/>
      <c r="FL147" s="92"/>
      <c r="FM147" s="92"/>
      <c r="FN147" s="92"/>
      <c r="FO147" s="92"/>
      <c r="FP147" s="92"/>
      <c r="FQ147" s="92"/>
      <c r="FR147" s="92"/>
      <c r="FS147" s="92"/>
      <c r="FT147" s="92"/>
      <c r="FU147" s="92"/>
      <c r="FV147" s="92"/>
      <c r="FW147" s="92"/>
      <c r="FX147" s="92"/>
      <c r="FY147" s="92"/>
      <c r="FZ147" s="92"/>
      <c r="GA147" s="92"/>
      <c r="GB147" s="92"/>
      <c r="GC147" s="92"/>
      <c r="GD147" s="92"/>
      <c r="GE147" s="92"/>
      <c r="GF147" s="92"/>
      <c r="GG147" s="92"/>
      <c r="GH147" s="92"/>
      <c r="GI147" s="92"/>
      <c r="GJ147" s="92"/>
      <c r="GK147" s="92"/>
      <c r="GL147" s="92"/>
      <c r="GM147" s="92"/>
      <c r="GN147" s="92"/>
      <c r="GO147" s="92"/>
      <c r="GP147" s="92"/>
      <c r="GQ147" s="92"/>
    </row>
    <row r="148" spans="1:199" s="99" customFormat="1">
      <c r="A148" s="109" t="s">
        <v>318</v>
      </c>
      <c r="B148" s="109"/>
      <c r="C148" s="109"/>
      <c r="D148" s="124"/>
      <c r="E148" s="125"/>
      <c r="F148" s="125"/>
      <c r="G148" s="126"/>
      <c r="H148" s="125"/>
      <c r="I148" s="126"/>
      <c r="J148" s="124"/>
      <c r="K148" s="126"/>
      <c r="L148" s="92"/>
      <c r="M148" s="92"/>
      <c r="N148" s="92"/>
      <c r="O148" s="92"/>
      <c r="P148" s="111">
        <f t="shared" si="6"/>
        <v>0</v>
      </c>
      <c r="Q148" s="111">
        <f t="shared" si="7"/>
        <v>0</v>
      </c>
      <c r="R148" s="111">
        <f t="shared" si="8"/>
        <v>0</v>
      </c>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c r="DE148" s="92"/>
      <c r="DF148" s="92"/>
      <c r="DG148" s="92"/>
      <c r="DH148" s="92"/>
      <c r="DI148" s="92"/>
      <c r="DJ148" s="92"/>
      <c r="DK148" s="92"/>
      <c r="DL148" s="92"/>
      <c r="DM148" s="92"/>
      <c r="DN148" s="92"/>
      <c r="DO148" s="92"/>
      <c r="DP148" s="92"/>
      <c r="DQ148" s="92"/>
      <c r="DR148" s="92"/>
      <c r="DS148" s="92"/>
      <c r="DT148" s="92"/>
      <c r="DU148" s="92"/>
      <c r="DV148" s="92"/>
      <c r="DW148" s="92"/>
      <c r="DX148" s="92"/>
      <c r="DY148" s="92"/>
      <c r="DZ148" s="92"/>
      <c r="EA148" s="92"/>
      <c r="EB148" s="92"/>
      <c r="EC148" s="92"/>
      <c r="ED148" s="92"/>
      <c r="EE148" s="92"/>
      <c r="EF148" s="92"/>
      <c r="EG148" s="92"/>
      <c r="EH148" s="92"/>
      <c r="EI148" s="92"/>
      <c r="EJ148" s="92"/>
      <c r="EK148" s="92"/>
      <c r="EL148" s="92"/>
      <c r="EM148" s="92"/>
      <c r="EN148" s="92"/>
      <c r="EO148" s="92"/>
      <c r="EP148" s="92"/>
      <c r="EQ148" s="92"/>
      <c r="ER148" s="92"/>
      <c r="ES148" s="92"/>
      <c r="ET148" s="92"/>
      <c r="EU148" s="92"/>
      <c r="EV148" s="92"/>
      <c r="EW148" s="92"/>
      <c r="EX148" s="92"/>
      <c r="EY148" s="92"/>
      <c r="EZ148" s="92"/>
      <c r="FA148" s="92"/>
      <c r="FB148" s="92"/>
      <c r="FC148" s="92"/>
      <c r="FD148" s="92"/>
      <c r="FE148" s="92"/>
      <c r="FF148" s="92"/>
      <c r="FG148" s="92"/>
      <c r="FH148" s="92"/>
      <c r="FI148" s="92"/>
      <c r="FJ148" s="92"/>
      <c r="FK148" s="92"/>
      <c r="FL148" s="92"/>
      <c r="FM148" s="92"/>
      <c r="FN148" s="92"/>
      <c r="FO148" s="92"/>
      <c r="FP148" s="92"/>
      <c r="FQ148" s="92"/>
      <c r="FR148" s="92"/>
      <c r="FS148" s="92"/>
      <c r="FT148" s="92"/>
      <c r="FU148" s="92"/>
      <c r="FV148" s="92"/>
      <c r="FW148" s="92"/>
      <c r="FX148" s="92"/>
      <c r="FY148" s="92"/>
      <c r="FZ148" s="92"/>
      <c r="GA148" s="92"/>
      <c r="GB148" s="92"/>
      <c r="GC148" s="92"/>
      <c r="GD148" s="92"/>
      <c r="GE148" s="92"/>
      <c r="GF148" s="92"/>
      <c r="GG148" s="92"/>
      <c r="GH148" s="92"/>
      <c r="GI148" s="92"/>
      <c r="GJ148" s="92"/>
      <c r="GK148" s="92"/>
      <c r="GL148" s="92"/>
      <c r="GM148" s="92"/>
      <c r="GN148" s="92"/>
      <c r="GO148" s="92"/>
      <c r="GP148" s="92"/>
      <c r="GQ148" s="92"/>
    </row>
    <row r="149" spans="1:199" s="99" customFormat="1">
      <c r="A149" s="109" t="s">
        <v>319</v>
      </c>
      <c r="B149" s="109"/>
      <c r="C149" s="109"/>
      <c r="D149" s="124"/>
      <c r="E149" s="125"/>
      <c r="F149" s="125"/>
      <c r="G149" s="126"/>
      <c r="H149" s="125"/>
      <c r="I149" s="126"/>
      <c r="J149" s="124"/>
      <c r="K149" s="126"/>
      <c r="L149" s="92"/>
      <c r="M149" s="92"/>
      <c r="N149" s="92"/>
      <c r="O149" s="92"/>
      <c r="P149" s="111">
        <f t="shared" si="6"/>
        <v>0</v>
      </c>
      <c r="Q149" s="111">
        <f t="shared" si="7"/>
        <v>0</v>
      </c>
      <c r="R149" s="111">
        <f t="shared" si="8"/>
        <v>0</v>
      </c>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c r="DE149" s="92"/>
      <c r="DF149" s="92"/>
      <c r="DG149" s="92"/>
      <c r="DH149" s="92"/>
      <c r="DI149" s="92"/>
      <c r="DJ149" s="92"/>
      <c r="DK149" s="92"/>
      <c r="DL149" s="92"/>
      <c r="DM149" s="92"/>
      <c r="DN149" s="92"/>
      <c r="DO149" s="92"/>
      <c r="DP149" s="92"/>
      <c r="DQ149" s="92"/>
      <c r="DR149" s="92"/>
      <c r="DS149" s="92"/>
      <c r="DT149" s="92"/>
      <c r="DU149" s="92"/>
      <c r="DV149" s="92"/>
      <c r="DW149" s="92"/>
      <c r="DX149" s="92"/>
      <c r="DY149" s="92"/>
      <c r="DZ149" s="92"/>
      <c r="EA149" s="92"/>
      <c r="EB149" s="92"/>
      <c r="EC149" s="92"/>
      <c r="ED149" s="92"/>
      <c r="EE149" s="92"/>
      <c r="EF149" s="92"/>
      <c r="EG149" s="92"/>
      <c r="EH149" s="92"/>
      <c r="EI149" s="92"/>
      <c r="EJ149" s="92"/>
      <c r="EK149" s="92"/>
      <c r="EL149" s="92"/>
      <c r="EM149" s="92"/>
      <c r="EN149" s="92"/>
      <c r="EO149" s="92"/>
      <c r="EP149" s="92"/>
      <c r="EQ149" s="92"/>
      <c r="ER149" s="92"/>
      <c r="ES149" s="92"/>
      <c r="ET149" s="92"/>
      <c r="EU149" s="92"/>
      <c r="EV149" s="92"/>
      <c r="EW149" s="92"/>
      <c r="EX149" s="92"/>
      <c r="EY149" s="92"/>
      <c r="EZ149" s="92"/>
      <c r="FA149" s="92"/>
      <c r="FB149" s="92"/>
      <c r="FC149" s="92"/>
      <c r="FD149" s="92"/>
      <c r="FE149" s="92"/>
      <c r="FF149" s="92"/>
      <c r="FG149" s="92"/>
      <c r="FH149" s="92"/>
      <c r="FI149" s="92"/>
      <c r="FJ149" s="92"/>
      <c r="FK149" s="92"/>
      <c r="FL149" s="92"/>
      <c r="FM149" s="92"/>
      <c r="FN149" s="92"/>
      <c r="FO149" s="92"/>
      <c r="FP149" s="92"/>
      <c r="FQ149" s="92"/>
      <c r="FR149" s="92"/>
      <c r="FS149" s="92"/>
      <c r="FT149" s="92"/>
      <c r="FU149" s="92"/>
      <c r="FV149" s="92"/>
      <c r="FW149" s="92"/>
      <c r="FX149" s="92"/>
      <c r="FY149" s="92"/>
      <c r="FZ149" s="92"/>
      <c r="GA149" s="92"/>
      <c r="GB149" s="92"/>
      <c r="GC149" s="92"/>
      <c r="GD149" s="92"/>
      <c r="GE149" s="92"/>
      <c r="GF149" s="92"/>
      <c r="GG149" s="92"/>
      <c r="GH149" s="92"/>
      <c r="GI149" s="92"/>
      <c r="GJ149" s="92"/>
      <c r="GK149" s="92"/>
      <c r="GL149" s="92"/>
      <c r="GM149" s="92"/>
      <c r="GN149" s="92"/>
      <c r="GO149" s="92"/>
      <c r="GP149" s="92"/>
      <c r="GQ149" s="92"/>
    </row>
    <row r="150" spans="1:199" s="99" customFormat="1">
      <c r="A150" s="109" t="s">
        <v>320</v>
      </c>
      <c r="B150" s="109"/>
      <c r="C150" s="109"/>
      <c r="D150" s="124"/>
      <c r="E150" s="125"/>
      <c r="F150" s="125"/>
      <c r="G150" s="126"/>
      <c r="H150" s="125"/>
      <c r="I150" s="126"/>
      <c r="J150" s="124"/>
      <c r="K150" s="126"/>
      <c r="L150" s="92"/>
      <c r="M150" s="92"/>
      <c r="N150" s="92"/>
      <c r="O150" s="92"/>
      <c r="P150" s="111">
        <f t="shared" si="6"/>
        <v>0</v>
      </c>
      <c r="Q150" s="111">
        <f t="shared" si="7"/>
        <v>0</v>
      </c>
      <c r="R150" s="111">
        <f t="shared" si="8"/>
        <v>0</v>
      </c>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c r="DE150" s="92"/>
      <c r="DF150" s="92"/>
      <c r="DG150" s="92"/>
      <c r="DH150" s="92"/>
      <c r="DI150" s="92"/>
      <c r="DJ150" s="92"/>
      <c r="DK150" s="92"/>
      <c r="DL150" s="92"/>
      <c r="DM150" s="92"/>
      <c r="DN150" s="92"/>
      <c r="DO150" s="92"/>
      <c r="DP150" s="92"/>
      <c r="DQ150" s="92"/>
      <c r="DR150" s="92"/>
      <c r="DS150" s="92"/>
      <c r="DT150" s="92"/>
      <c r="DU150" s="92"/>
      <c r="DV150" s="92"/>
      <c r="DW150" s="92"/>
      <c r="DX150" s="92"/>
      <c r="DY150" s="92"/>
      <c r="DZ150" s="92"/>
      <c r="EA150" s="92"/>
      <c r="EB150" s="92"/>
      <c r="EC150" s="92"/>
      <c r="ED150" s="92"/>
      <c r="EE150" s="92"/>
      <c r="EF150" s="92"/>
      <c r="EG150" s="92"/>
      <c r="EH150" s="92"/>
      <c r="EI150" s="92"/>
      <c r="EJ150" s="92"/>
      <c r="EK150" s="92"/>
      <c r="EL150" s="92"/>
      <c r="EM150" s="92"/>
      <c r="EN150" s="92"/>
      <c r="EO150" s="92"/>
      <c r="EP150" s="92"/>
      <c r="EQ150" s="92"/>
      <c r="ER150" s="92"/>
      <c r="ES150" s="92"/>
      <c r="ET150" s="92"/>
      <c r="EU150" s="92"/>
      <c r="EV150" s="92"/>
      <c r="EW150" s="92"/>
      <c r="EX150" s="92"/>
      <c r="EY150" s="92"/>
      <c r="EZ150" s="92"/>
      <c r="FA150" s="92"/>
      <c r="FB150" s="92"/>
      <c r="FC150" s="92"/>
      <c r="FD150" s="92"/>
      <c r="FE150" s="92"/>
      <c r="FF150" s="92"/>
      <c r="FG150" s="92"/>
      <c r="FH150" s="92"/>
      <c r="FI150" s="92"/>
      <c r="FJ150" s="92"/>
      <c r="FK150" s="92"/>
      <c r="FL150" s="92"/>
      <c r="FM150" s="92"/>
      <c r="FN150" s="92"/>
      <c r="FO150" s="92"/>
      <c r="FP150" s="92"/>
      <c r="FQ150" s="92"/>
      <c r="FR150" s="92"/>
      <c r="FS150" s="92"/>
      <c r="FT150" s="92"/>
      <c r="FU150" s="92"/>
      <c r="FV150" s="92"/>
      <c r="FW150" s="92"/>
      <c r="FX150" s="92"/>
      <c r="FY150" s="92"/>
      <c r="FZ150" s="92"/>
      <c r="GA150" s="92"/>
      <c r="GB150" s="92"/>
      <c r="GC150" s="92"/>
      <c r="GD150" s="92"/>
      <c r="GE150" s="92"/>
      <c r="GF150" s="92"/>
      <c r="GG150" s="92"/>
      <c r="GH150" s="92"/>
      <c r="GI150" s="92"/>
      <c r="GJ150" s="92"/>
      <c r="GK150" s="92"/>
      <c r="GL150" s="92"/>
      <c r="GM150" s="92"/>
      <c r="GN150" s="92"/>
      <c r="GO150" s="92"/>
      <c r="GP150" s="92"/>
      <c r="GQ150" s="92"/>
    </row>
    <row r="151" spans="1:199" s="99" customFormat="1">
      <c r="A151" s="109" t="s">
        <v>321</v>
      </c>
      <c r="B151" s="109"/>
      <c r="C151" s="109"/>
      <c r="D151" s="124"/>
      <c r="E151" s="125"/>
      <c r="F151" s="125"/>
      <c r="G151" s="126"/>
      <c r="H151" s="125"/>
      <c r="I151" s="126"/>
      <c r="J151" s="124"/>
      <c r="K151" s="126"/>
      <c r="L151" s="92"/>
      <c r="M151" s="92"/>
      <c r="N151" s="92"/>
      <c r="O151" s="92"/>
      <c r="P151" s="111">
        <f t="shared" si="6"/>
        <v>0</v>
      </c>
      <c r="Q151" s="111">
        <f t="shared" si="7"/>
        <v>0</v>
      </c>
      <c r="R151" s="111">
        <f t="shared" si="8"/>
        <v>0</v>
      </c>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c r="DE151" s="92"/>
      <c r="DF151" s="92"/>
      <c r="DG151" s="92"/>
      <c r="DH151" s="92"/>
      <c r="DI151" s="92"/>
      <c r="DJ151" s="92"/>
      <c r="DK151" s="92"/>
      <c r="DL151" s="92"/>
      <c r="DM151" s="92"/>
      <c r="DN151" s="92"/>
      <c r="DO151" s="92"/>
      <c r="DP151" s="92"/>
      <c r="DQ151" s="92"/>
      <c r="DR151" s="92"/>
      <c r="DS151" s="92"/>
      <c r="DT151" s="92"/>
      <c r="DU151" s="92"/>
      <c r="DV151" s="92"/>
      <c r="DW151" s="92"/>
      <c r="DX151" s="92"/>
      <c r="DY151" s="92"/>
      <c r="DZ151" s="92"/>
      <c r="EA151" s="92"/>
      <c r="EB151" s="92"/>
      <c r="EC151" s="92"/>
      <c r="ED151" s="92"/>
      <c r="EE151" s="92"/>
      <c r="EF151" s="92"/>
      <c r="EG151" s="92"/>
      <c r="EH151" s="92"/>
      <c r="EI151" s="92"/>
      <c r="EJ151" s="92"/>
      <c r="EK151" s="92"/>
      <c r="EL151" s="92"/>
      <c r="EM151" s="92"/>
      <c r="EN151" s="92"/>
      <c r="EO151" s="92"/>
      <c r="EP151" s="92"/>
      <c r="EQ151" s="92"/>
      <c r="ER151" s="92"/>
      <c r="ES151" s="92"/>
      <c r="ET151" s="92"/>
      <c r="EU151" s="92"/>
      <c r="EV151" s="92"/>
      <c r="EW151" s="92"/>
      <c r="EX151" s="92"/>
      <c r="EY151" s="92"/>
      <c r="EZ151" s="92"/>
      <c r="FA151" s="92"/>
      <c r="FB151" s="92"/>
      <c r="FC151" s="92"/>
      <c r="FD151" s="92"/>
      <c r="FE151" s="92"/>
      <c r="FF151" s="92"/>
      <c r="FG151" s="92"/>
      <c r="FH151" s="92"/>
      <c r="FI151" s="92"/>
      <c r="FJ151" s="92"/>
      <c r="FK151" s="92"/>
      <c r="FL151" s="92"/>
      <c r="FM151" s="92"/>
      <c r="FN151" s="92"/>
      <c r="FO151" s="92"/>
      <c r="FP151" s="92"/>
      <c r="FQ151" s="92"/>
      <c r="FR151" s="92"/>
      <c r="FS151" s="92"/>
      <c r="FT151" s="92"/>
      <c r="FU151" s="92"/>
      <c r="FV151" s="92"/>
      <c r="FW151" s="92"/>
      <c r="FX151" s="92"/>
      <c r="FY151" s="92"/>
      <c r="FZ151" s="92"/>
      <c r="GA151" s="92"/>
      <c r="GB151" s="92"/>
      <c r="GC151" s="92"/>
      <c r="GD151" s="92"/>
      <c r="GE151" s="92"/>
      <c r="GF151" s="92"/>
      <c r="GG151" s="92"/>
      <c r="GH151" s="92"/>
      <c r="GI151" s="92"/>
      <c r="GJ151" s="92"/>
      <c r="GK151" s="92"/>
      <c r="GL151" s="92"/>
      <c r="GM151" s="92"/>
      <c r="GN151" s="92"/>
      <c r="GO151" s="92"/>
      <c r="GP151" s="92"/>
      <c r="GQ151" s="92"/>
    </row>
    <row r="152" spans="1:199" s="99" customFormat="1">
      <c r="A152" s="109" t="s">
        <v>322</v>
      </c>
      <c r="B152" s="109"/>
      <c r="C152" s="109"/>
      <c r="D152" s="124"/>
      <c r="E152" s="125"/>
      <c r="F152" s="125"/>
      <c r="G152" s="126"/>
      <c r="H152" s="125"/>
      <c r="I152" s="126"/>
      <c r="J152" s="124"/>
      <c r="K152" s="126"/>
      <c r="L152" s="92"/>
      <c r="M152" s="92"/>
      <c r="N152" s="92"/>
      <c r="O152" s="92"/>
      <c r="P152" s="111">
        <f t="shared" si="6"/>
        <v>0</v>
      </c>
      <c r="Q152" s="111">
        <f t="shared" si="7"/>
        <v>0</v>
      </c>
      <c r="R152" s="111">
        <f t="shared" si="8"/>
        <v>0</v>
      </c>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c r="DE152" s="92"/>
      <c r="DF152" s="92"/>
      <c r="DG152" s="92"/>
      <c r="DH152" s="92"/>
      <c r="DI152" s="92"/>
      <c r="DJ152" s="92"/>
      <c r="DK152" s="92"/>
      <c r="DL152" s="92"/>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92"/>
      <c r="EK152" s="92"/>
      <c r="EL152" s="92"/>
      <c r="EM152" s="92"/>
      <c r="EN152" s="92"/>
      <c r="EO152" s="92"/>
      <c r="EP152" s="92"/>
      <c r="EQ152" s="92"/>
      <c r="ER152" s="92"/>
      <c r="ES152" s="92"/>
      <c r="ET152" s="92"/>
      <c r="EU152" s="92"/>
      <c r="EV152" s="92"/>
      <c r="EW152" s="92"/>
      <c r="EX152" s="92"/>
      <c r="EY152" s="92"/>
      <c r="EZ152" s="92"/>
      <c r="FA152" s="92"/>
      <c r="FB152" s="92"/>
      <c r="FC152" s="92"/>
      <c r="FD152" s="92"/>
      <c r="FE152" s="92"/>
      <c r="FF152" s="92"/>
      <c r="FG152" s="92"/>
      <c r="FH152" s="92"/>
      <c r="FI152" s="92"/>
      <c r="FJ152" s="92"/>
      <c r="FK152" s="92"/>
      <c r="FL152" s="92"/>
      <c r="FM152" s="92"/>
      <c r="FN152" s="92"/>
      <c r="FO152" s="92"/>
      <c r="FP152" s="92"/>
      <c r="FQ152" s="92"/>
      <c r="FR152" s="92"/>
      <c r="FS152" s="92"/>
      <c r="FT152" s="92"/>
      <c r="FU152" s="92"/>
      <c r="FV152" s="92"/>
      <c r="FW152" s="92"/>
      <c r="FX152" s="92"/>
      <c r="FY152" s="92"/>
      <c r="FZ152" s="92"/>
      <c r="GA152" s="92"/>
      <c r="GB152" s="92"/>
      <c r="GC152" s="92"/>
      <c r="GD152" s="92"/>
      <c r="GE152" s="92"/>
      <c r="GF152" s="92"/>
      <c r="GG152" s="92"/>
      <c r="GH152" s="92"/>
      <c r="GI152" s="92"/>
      <c r="GJ152" s="92"/>
      <c r="GK152" s="92"/>
      <c r="GL152" s="92"/>
      <c r="GM152" s="92"/>
      <c r="GN152" s="92"/>
      <c r="GO152" s="92"/>
      <c r="GP152" s="92"/>
      <c r="GQ152" s="92"/>
    </row>
    <row r="153" spans="1:199" s="99" customFormat="1">
      <c r="A153" s="109" t="s">
        <v>323</v>
      </c>
      <c r="B153" s="109"/>
      <c r="C153" s="109"/>
      <c r="D153" s="124"/>
      <c r="E153" s="125"/>
      <c r="F153" s="125"/>
      <c r="G153" s="126"/>
      <c r="H153" s="125"/>
      <c r="I153" s="126"/>
      <c r="J153" s="124"/>
      <c r="K153" s="126"/>
      <c r="L153" s="92"/>
      <c r="M153" s="92"/>
      <c r="N153" s="92"/>
      <c r="O153" s="92"/>
      <c r="P153" s="111">
        <f t="shared" si="6"/>
        <v>0</v>
      </c>
      <c r="Q153" s="111">
        <f t="shared" si="7"/>
        <v>0</v>
      </c>
      <c r="R153" s="111">
        <f t="shared" si="8"/>
        <v>0</v>
      </c>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c r="DE153" s="92"/>
      <c r="DF153" s="92"/>
      <c r="DG153" s="92"/>
      <c r="DH153" s="92"/>
      <c r="DI153" s="92"/>
      <c r="DJ153" s="92"/>
      <c r="DK153" s="92"/>
      <c r="DL153" s="92"/>
      <c r="DM153" s="92"/>
      <c r="DN153" s="92"/>
      <c r="DO153" s="92"/>
      <c r="DP153" s="92"/>
      <c r="DQ153" s="92"/>
      <c r="DR153" s="92"/>
      <c r="DS153" s="92"/>
      <c r="DT153" s="92"/>
      <c r="DU153" s="92"/>
      <c r="DV153" s="92"/>
      <c r="DW153" s="92"/>
      <c r="DX153" s="92"/>
      <c r="DY153" s="92"/>
      <c r="DZ153" s="92"/>
      <c r="EA153" s="92"/>
      <c r="EB153" s="92"/>
      <c r="EC153" s="92"/>
      <c r="ED153" s="92"/>
      <c r="EE153" s="92"/>
      <c r="EF153" s="92"/>
      <c r="EG153" s="92"/>
      <c r="EH153" s="92"/>
      <c r="EI153" s="92"/>
      <c r="EJ153" s="92"/>
      <c r="EK153" s="92"/>
      <c r="EL153" s="92"/>
      <c r="EM153" s="92"/>
      <c r="EN153" s="92"/>
      <c r="EO153" s="92"/>
      <c r="EP153" s="92"/>
      <c r="EQ153" s="92"/>
      <c r="ER153" s="92"/>
      <c r="ES153" s="92"/>
      <c r="ET153" s="92"/>
      <c r="EU153" s="92"/>
      <c r="EV153" s="92"/>
      <c r="EW153" s="92"/>
      <c r="EX153" s="92"/>
      <c r="EY153" s="92"/>
      <c r="EZ153" s="92"/>
      <c r="FA153" s="92"/>
      <c r="FB153" s="92"/>
      <c r="FC153" s="92"/>
      <c r="FD153" s="92"/>
      <c r="FE153" s="92"/>
      <c r="FF153" s="92"/>
      <c r="FG153" s="92"/>
      <c r="FH153" s="92"/>
      <c r="FI153" s="92"/>
      <c r="FJ153" s="92"/>
      <c r="FK153" s="92"/>
      <c r="FL153" s="92"/>
      <c r="FM153" s="92"/>
      <c r="FN153" s="92"/>
      <c r="FO153" s="92"/>
      <c r="FP153" s="92"/>
      <c r="FQ153" s="92"/>
      <c r="FR153" s="92"/>
      <c r="FS153" s="92"/>
      <c r="FT153" s="92"/>
      <c r="FU153" s="92"/>
      <c r="FV153" s="92"/>
      <c r="FW153" s="92"/>
      <c r="FX153" s="92"/>
      <c r="FY153" s="92"/>
      <c r="FZ153" s="92"/>
      <c r="GA153" s="92"/>
      <c r="GB153" s="92"/>
      <c r="GC153" s="92"/>
      <c r="GD153" s="92"/>
      <c r="GE153" s="92"/>
      <c r="GF153" s="92"/>
      <c r="GG153" s="92"/>
      <c r="GH153" s="92"/>
      <c r="GI153" s="92"/>
      <c r="GJ153" s="92"/>
      <c r="GK153" s="92"/>
      <c r="GL153" s="92"/>
      <c r="GM153" s="92"/>
      <c r="GN153" s="92"/>
      <c r="GO153" s="92"/>
      <c r="GP153" s="92"/>
      <c r="GQ153" s="92"/>
    </row>
    <row r="154" spans="1:199" s="99" customFormat="1">
      <c r="A154" s="109" t="s">
        <v>324</v>
      </c>
      <c r="B154" s="109"/>
      <c r="C154" s="109"/>
      <c r="D154" s="124"/>
      <c r="E154" s="125"/>
      <c r="F154" s="125"/>
      <c r="G154" s="126"/>
      <c r="H154" s="125"/>
      <c r="I154" s="126"/>
      <c r="J154" s="124"/>
      <c r="K154" s="126"/>
      <c r="L154" s="92"/>
      <c r="M154" s="92"/>
      <c r="N154" s="92"/>
      <c r="O154" s="92"/>
      <c r="P154" s="111">
        <f t="shared" si="6"/>
        <v>0</v>
      </c>
      <c r="Q154" s="111">
        <f t="shared" si="7"/>
        <v>0</v>
      </c>
      <c r="R154" s="111">
        <f t="shared" si="8"/>
        <v>0</v>
      </c>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c r="DE154" s="92"/>
      <c r="DF154" s="92"/>
      <c r="DG154" s="92"/>
      <c r="DH154" s="92"/>
      <c r="DI154" s="92"/>
      <c r="DJ154" s="92"/>
      <c r="DK154" s="92"/>
      <c r="DL154" s="92"/>
      <c r="DM154" s="92"/>
      <c r="DN154" s="92"/>
      <c r="DO154" s="92"/>
      <c r="DP154" s="92"/>
      <c r="DQ154" s="92"/>
      <c r="DR154" s="92"/>
      <c r="DS154" s="92"/>
      <c r="DT154" s="92"/>
      <c r="DU154" s="92"/>
      <c r="DV154" s="92"/>
      <c r="DW154" s="92"/>
      <c r="DX154" s="92"/>
      <c r="DY154" s="92"/>
      <c r="DZ154" s="92"/>
      <c r="EA154" s="92"/>
      <c r="EB154" s="92"/>
      <c r="EC154" s="92"/>
      <c r="ED154" s="92"/>
      <c r="EE154" s="92"/>
      <c r="EF154" s="92"/>
      <c r="EG154" s="92"/>
      <c r="EH154" s="92"/>
      <c r="EI154" s="92"/>
      <c r="EJ154" s="92"/>
      <c r="EK154" s="92"/>
      <c r="EL154" s="92"/>
      <c r="EM154" s="92"/>
      <c r="EN154" s="92"/>
      <c r="EO154" s="92"/>
      <c r="EP154" s="92"/>
      <c r="EQ154" s="92"/>
      <c r="ER154" s="92"/>
      <c r="ES154" s="92"/>
      <c r="ET154" s="92"/>
      <c r="EU154" s="92"/>
      <c r="EV154" s="92"/>
      <c r="EW154" s="92"/>
      <c r="EX154" s="92"/>
      <c r="EY154" s="92"/>
      <c r="EZ154" s="92"/>
      <c r="FA154" s="92"/>
      <c r="FB154" s="92"/>
      <c r="FC154" s="92"/>
      <c r="FD154" s="92"/>
      <c r="FE154" s="92"/>
      <c r="FF154" s="92"/>
      <c r="FG154" s="92"/>
      <c r="FH154" s="92"/>
      <c r="FI154" s="92"/>
      <c r="FJ154" s="92"/>
      <c r="FK154" s="92"/>
      <c r="FL154" s="92"/>
      <c r="FM154" s="92"/>
      <c r="FN154" s="92"/>
      <c r="FO154" s="92"/>
      <c r="FP154" s="92"/>
      <c r="FQ154" s="92"/>
      <c r="FR154" s="92"/>
      <c r="FS154" s="92"/>
      <c r="FT154" s="92"/>
      <c r="FU154" s="92"/>
      <c r="FV154" s="92"/>
      <c r="FW154" s="92"/>
      <c r="FX154" s="92"/>
      <c r="FY154" s="92"/>
      <c r="FZ154" s="92"/>
      <c r="GA154" s="92"/>
      <c r="GB154" s="92"/>
      <c r="GC154" s="92"/>
      <c r="GD154" s="92"/>
      <c r="GE154" s="92"/>
      <c r="GF154" s="92"/>
      <c r="GG154" s="92"/>
      <c r="GH154" s="92"/>
      <c r="GI154" s="92"/>
      <c r="GJ154" s="92"/>
      <c r="GK154" s="92"/>
      <c r="GL154" s="92"/>
      <c r="GM154" s="92"/>
      <c r="GN154" s="92"/>
      <c r="GO154" s="92"/>
      <c r="GP154" s="92"/>
      <c r="GQ154" s="92"/>
    </row>
    <row r="155" spans="1:199" s="99" customFormat="1">
      <c r="A155" s="109" t="s">
        <v>325</v>
      </c>
      <c r="B155" s="109"/>
      <c r="C155" s="109"/>
      <c r="D155" s="124"/>
      <c r="E155" s="125"/>
      <c r="F155" s="125"/>
      <c r="G155" s="126"/>
      <c r="H155" s="125"/>
      <c r="I155" s="126"/>
      <c r="J155" s="124"/>
      <c r="K155" s="126"/>
      <c r="L155" s="92"/>
      <c r="M155" s="92"/>
      <c r="N155" s="92"/>
      <c r="O155" s="92"/>
      <c r="P155" s="111">
        <f t="shared" si="6"/>
        <v>0</v>
      </c>
      <c r="Q155" s="111">
        <f t="shared" si="7"/>
        <v>0</v>
      </c>
      <c r="R155" s="111">
        <f t="shared" si="8"/>
        <v>0</v>
      </c>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c r="DE155" s="92"/>
      <c r="DF155" s="92"/>
      <c r="DG155" s="92"/>
      <c r="DH155" s="92"/>
      <c r="DI155" s="92"/>
      <c r="DJ155" s="92"/>
      <c r="DK155" s="92"/>
      <c r="DL155" s="92"/>
      <c r="DM155" s="92"/>
      <c r="DN155" s="92"/>
      <c r="DO155" s="92"/>
      <c r="DP155" s="92"/>
      <c r="DQ155" s="92"/>
      <c r="DR155" s="92"/>
      <c r="DS155" s="92"/>
      <c r="DT155" s="92"/>
      <c r="DU155" s="92"/>
      <c r="DV155" s="92"/>
      <c r="DW155" s="92"/>
      <c r="DX155" s="92"/>
      <c r="DY155" s="92"/>
      <c r="DZ155" s="92"/>
      <c r="EA155" s="92"/>
      <c r="EB155" s="92"/>
      <c r="EC155" s="92"/>
      <c r="ED155" s="92"/>
      <c r="EE155" s="92"/>
      <c r="EF155" s="92"/>
      <c r="EG155" s="92"/>
      <c r="EH155" s="92"/>
      <c r="EI155" s="92"/>
      <c r="EJ155" s="92"/>
      <c r="EK155" s="92"/>
      <c r="EL155" s="92"/>
      <c r="EM155" s="92"/>
      <c r="EN155" s="92"/>
      <c r="EO155" s="92"/>
      <c r="EP155" s="92"/>
      <c r="EQ155" s="92"/>
      <c r="ER155" s="92"/>
      <c r="ES155" s="92"/>
      <c r="ET155" s="92"/>
      <c r="EU155" s="92"/>
      <c r="EV155" s="92"/>
      <c r="EW155" s="92"/>
      <c r="EX155" s="92"/>
      <c r="EY155" s="92"/>
      <c r="EZ155" s="92"/>
      <c r="FA155" s="92"/>
      <c r="FB155" s="92"/>
      <c r="FC155" s="92"/>
      <c r="FD155" s="92"/>
      <c r="FE155" s="92"/>
      <c r="FF155" s="92"/>
      <c r="FG155" s="92"/>
      <c r="FH155" s="92"/>
      <c r="FI155" s="92"/>
      <c r="FJ155" s="92"/>
      <c r="FK155" s="92"/>
      <c r="FL155" s="92"/>
      <c r="FM155" s="92"/>
      <c r="FN155" s="92"/>
      <c r="FO155" s="92"/>
      <c r="FP155" s="92"/>
      <c r="FQ155" s="92"/>
      <c r="FR155" s="92"/>
      <c r="FS155" s="92"/>
      <c r="FT155" s="92"/>
      <c r="FU155" s="92"/>
      <c r="FV155" s="92"/>
      <c r="FW155" s="92"/>
      <c r="FX155" s="92"/>
      <c r="FY155" s="92"/>
      <c r="FZ155" s="92"/>
      <c r="GA155" s="92"/>
      <c r="GB155" s="92"/>
      <c r="GC155" s="92"/>
      <c r="GD155" s="92"/>
      <c r="GE155" s="92"/>
      <c r="GF155" s="92"/>
      <c r="GG155" s="92"/>
      <c r="GH155" s="92"/>
      <c r="GI155" s="92"/>
      <c r="GJ155" s="92"/>
      <c r="GK155" s="92"/>
      <c r="GL155" s="92"/>
      <c r="GM155" s="92"/>
      <c r="GN155" s="92"/>
      <c r="GO155" s="92"/>
      <c r="GP155" s="92"/>
      <c r="GQ155" s="92"/>
    </row>
    <row r="156" spans="1:199" s="99" customFormat="1">
      <c r="A156" s="109" t="s">
        <v>326</v>
      </c>
      <c r="B156" s="109"/>
      <c r="C156" s="109"/>
      <c r="D156" s="124"/>
      <c r="E156" s="125"/>
      <c r="F156" s="125"/>
      <c r="G156" s="126"/>
      <c r="H156" s="125"/>
      <c r="I156" s="126"/>
      <c r="J156" s="124"/>
      <c r="K156" s="126"/>
      <c r="L156" s="92"/>
      <c r="M156" s="92"/>
      <c r="N156" s="92"/>
      <c r="O156" s="92"/>
      <c r="P156" s="111">
        <f t="shared" si="6"/>
        <v>0</v>
      </c>
      <c r="Q156" s="111">
        <f t="shared" si="7"/>
        <v>0</v>
      </c>
      <c r="R156" s="111">
        <f t="shared" si="8"/>
        <v>0</v>
      </c>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c r="DE156" s="92"/>
      <c r="DF156" s="92"/>
      <c r="DG156" s="92"/>
      <c r="DH156" s="92"/>
      <c r="DI156" s="92"/>
      <c r="DJ156" s="92"/>
      <c r="DK156" s="92"/>
      <c r="DL156" s="92"/>
      <c r="DM156" s="92"/>
      <c r="DN156" s="92"/>
      <c r="DO156" s="92"/>
      <c r="DP156" s="92"/>
      <c r="DQ156" s="92"/>
      <c r="DR156" s="92"/>
      <c r="DS156" s="92"/>
      <c r="DT156" s="92"/>
      <c r="DU156" s="92"/>
      <c r="DV156" s="92"/>
      <c r="DW156" s="92"/>
      <c r="DX156" s="92"/>
      <c r="DY156" s="92"/>
      <c r="DZ156" s="92"/>
      <c r="EA156" s="92"/>
      <c r="EB156" s="92"/>
      <c r="EC156" s="92"/>
      <c r="ED156" s="92"/>
      <c r="EE156" s="92"/>
      <c r="EF156" s="92"/>
      <c r="EG156" s="92"/>
      <c r="EH156" s="92"/>
      <c r="EI156" s="92"/>
      <c r="EJ156" s="92"/>
      <c r="EK156" s="92"/>
      <c r="EL156" s="92"/>
      <c r="EM156" s="92"/>
      <c r="EN156" s="92"/>
      <c r="EO156" s="92"/>
      <c r="EP156" s="92"/>
      <c r="EQ156" s="92"/>
      <c r="ER156" s="92"/>
      <c r="ES156" s="92"/>
      <c r="ET156" s="92"/>
      <c r="EU156" s="92"/>
      <c r="EV156" s="92"/>
      <c r="EW156" s="92"/>
      <c r="EX156" s="92"/>
      <c r="EY156" s="92"/>
      <c r="EZ156" s="92"/>
      <c r="FA156" s="92"/>
      <c r="FB156" s="92"/>
      <c r="FC156" s="92"/>
      <c r="FD156" s="92"/>
      <c r="FE156" s="92"/>
      <c r="FF156" s="92"/>
      <c r="FG156" s="92"/>
      <c r="FH156" s="92"/>
      <c r="FI156" s="92"/>
      <c r="FJ156" s="92"/>
      <c r="FK156" s="92"/>
      <c r="FL156" s="92"/>
      <c r="FM156" s="92"/>
      <c r="FN156" s="92"/>
      <c r="FO156" s="92"/>
      <c r="FP156" s="92"/>
      <c r="FQ156" s="92"/>
      <c r="FR156" s="92"/>
      <c r="FS156" s="92"/>
      <c r="FT156" s="92"/>
      <c r="FU156" s="92"/>
      <c r="FV156" s="92"/>
      <c r="FW156" s="92"/>
      <c r="FX156" s="92"/>
      <c r="FY156" s="92"/>
      <c r="FZ156" s="92"/>
      <c r="GA156" s="92"/>
      <c r="GB156" s="92"/>
      <c r="GC156" s="92"/>
      <c r="GD156" s="92"/>
      <c r="GE156" s="92"/>
      <c r="GF156" s="92"/>
      <c r="GG156" s="92"/>
      <c r="GH156" s="92"/>
      <c r="GI156" s="92"/>
      <c r="GJ156" s="92"/>
      <c r="GK156" s="92"/>
      <c r="GL156" s="92"/>
      <c r="GM156" s="92"/>
      <c r="GN156" s="92"/>
      <c r="GO156" s="92"/>
      <c r="GP156" s="92"/>
      <c r="GQ156" s="92"/>
    </row>
    <row r="157" spans="1:199" s="99" customFormat="1">
      <c r="A157" s="109" t="s">
        <v>327</v>
      </c>
      <c r="B157" s="109"/>
      <c r="C157" s="109"/>
      <c r="D157" s="124"/>
      <c r="E157" s="125"/>
      <c r="F157" s="125"/>
      <c r="G157" s="126"/>
      <c r="H157" s="125"/>
      <c r="I157" s="126"/>
      <c r="J157" s="124"/>
      <c r="K157" s="126"/>
      <c r="L157" s="92"/>
      <c r="M157" s="92"/>
      <c r="N157" s="92"/>
      <c r="O157" s="92"/>
      <c r="P157" s="111">
        <f t="shared" si="6"/>
        <v>0</v>
      </c>
      <c r="Q157" s="111">
        <f t="shared" si="7"/>
        <v>0</v>
      </c>
      <c r="R157" s="111">
        <f t="shared" si="8"/>
        <v>0</v>
      </c>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c r="DE157" s="92"/>
      <c r="DF157" s="92"/>
      <c r="DG157" s="92"/>
      <c r="DH157" s="92"/>
      <c r="DI157" s="92"/>
      <c r="DJ157" s="92"/>
      <c r="DK157" s="92"/>
      <c r="DL157" s="92"/>
      <c r="DM157" s="92"/>
      <c r="DN157" s="92"/>
      <c r="DO157" s="92"/>
      <c r="DP157" s="92"/>
      <c r="DQ157" s="92"/>
      <c r="DR157" s="92"/>
      <c r="DS157" s="92"/>
      <c r="DT157" s="92"/>
      <c r="DU157" s="92"/>
      <c r="DV157" s="92"/>
      <c r="DW157" s="92"/>
      <c r="DX157" s="92"/>
      <c r="DY157" s="92"/>
      <c r="DZ157" s="92"/>
      <c r="EA157" s="92"/>
      <c r="EB157" s="92"/>
      <c r="EC157" s="92"/>
      <c r="ED157" s="92"/>
      <c r="EE157" s="92"/>
      <c r="EF157" s="92"/>
      <c r="EG157" s="92"/>
      <c r="EH157" s="92"/>
      <c r="EI157" s="92"/>
      <c r="EJ157" s="92"/>
      <c r="EK157" s="92"/>
      <c r="EL157" s="92"/>
      <c r="EM157" s="92"/>
      <c r="EN157" s="92"/>
      <c r="EO157" s="92"/>
      <c r="EP157" s="92"/>
      <c r="EQ157" s="92"/>
      <c r="ER157" s="92"/>
      <c r="ES157" s="92"/>
      <c r="ET157" s="92"/>
      <c r="EU157" s="92"/>
      <c r="EV157" s="92"/>
      <c r="EW157" s="92"/>
      <c r="EX157" s="92"/>
      <c r="EY157" s="92"/>
      <c r="EZ157" s="92"/>
      <c r="FA157" s="92"/>
      <c r="FB157" s="92"/>
      <c r="FC157" s="92"/>
      <c r="FD157" s="92"/>
      <c r="FE157" s="92"/>
      <c r="FF157" s="92"/>
      <c r="FG157" s="92"/>
      <c r="FH157" s="92"/>
      <c r="FI157" s="92"/>
      <c r="FJ157" s="92"/>
      <c r="FK157" s="92"/>
      <c r="FL157" s="92"/>
      <c r="FM157" s="92"/>
      <c r="FN157" s="92"/>
      <c r="FO157" s="92"/>
      <c r="FP157" s="92"/>
      <c r="FQ157" s="92"/>
      <c r="FR157" s="92"/>
      <c r="FS157" s="92"/>
      <c r="FT157" s="92"/>
      <c r="FU157" s="92"/>
      <c r="FV157" s="92"/>
      <c r="FW157" s="92"/>
      <c r="FX157" s="92"/>
      <c r="FY157" s="92"/>
      <c r="FZ157" s="92"/>
      <c r="GA157" s="92"/>
      <c r="GB157" s="92"/>
      <c r="GC157" s="92"/>
      <c r="GD157" s="92"/>
      <c r="GE157" s="92"/>
      <c r="GF157" s="92"/>
      <c r="GG157" s="92"/>
      <c r="GH157" s="92"/>
      <c r="GI157" s="92"/>
      <c r="GJ157" s="92"/>
      <c r="GK157" s="92"/>
      <c r="GL157" s="92"/>
      <c r="GM157" s="92"/>
      <c r="GN157" s="92"/>
      <c r="GO157" s="92"/>
      <c r="GP157" s="92"/>
      <c r="GQ157" s="92"/>
    </row>
    <row r="158" spans="1:199" s="99" customFormat="1">
      <c r="A158" s="109" t="s">
        <v>328</v>
      </c>
      <c r="B158" s="109"/>
      <c r="C158" s="109"/>
      <c r="D158" s="124"/>
      <c r="E158" s="125"/>
      <c r="F158" s="125"/>
      <c r="G158" s="126"/>
      <c r="H158" s="125"/>
      <c r="I158" s="126"/>
      <c r="J158" s="124"/>
      <c r="K158" s="126"/>
      <c r="L158" s="92"/>
      <c r="M158" s="92"/>
      <c r="N158" s="92"/>
      <c r="O158" s="92"/>
      <c r="P158" s="111">
        <f t="shared" si="6"/>
        <v>0</v>
      </c>
      <c r="Q158" s="111">
        <f t="shared" si="7"/>
        <v>0</v>
      </c>
      <c r="R158" s="111">
        <f t="shared" si="8"/>
        <v>0</v>
      </c>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c r="DE158" s="92"/>
      <c r="DF158" s="92"/>
      <c r="DG158" s="92"/>
      <c r="DH158" s="92"/>
      <c r="DI158" s="92"/>
      <c r="DJ158" s="92"/>
      <c r="DK158" s="92"/>
      <c r="DL158" s="92"/>
      <c r="DM158" s="92"/>
      <c r="DN158" s="92"/>
      <c r="DO158" s="92"/>
      <c r="DP158" s="92"/>
      <c r="DQ158" s="92"/>
      <c r="DR158" s="92"/>
      <c r="DS158" s="92"/>
      <c r="DT158" s="92"/>
      <c r="DU158" s="92"/>
      <c r="DV158" s="92"/>
      <c r="DW158" s="92"/>
      <c r="DX158" s="92"/>
      <c r="DY158" s="92"/>
      <c r="DZ158" s="92"/>
      <c r="EA158" s="92"/>
      <c r="EB158" s="92"/>
      <c r="EC158" s="92"/>
      <c r="ED158" s="92"/>
      <c r="EE158" s="92"/>
      <c r="EF158" s="92"/>
      <c r="EG158" s="92"/>
      <c r="EH158" s="92"/>
      <c r="EI158" s="92"/>
      <c r="EJ158" s="92"/>
      <c r="EK158" s="92"/>
      <c r="EL158" s="92"/>
      <c r="EM158" s="92"/>
      <c r="EN158" s="92"/>
      <c r="EO158" s="92"/>
      <c r="EP158" s="92"/>
      <c r="EQ158" s="92"/>
      <c r="ER158" s="92"/>
      <c r="ES158" s="92"/>
      <c r="ET158" s="92"/>
      <c r="EU158" s="92"/>
      <c r="EV158" s="92"/>
      <c r="EW158" s="92"/>
      <c r="EX158" s="92"/>
      <c r="EY158" s="92"/>
      <c r="EZ158" s="92"/>
      <c r="FA158" s="92"/>
      <c r="FB158" s="92"/>
      <c r="FC158" s="92"/>
      <c r="FD158" s="92"/>
      <c r="FE158" s="92"/>
      <c r="FF158" s="92"/>
      <c r="FG158" s="92"/>
      <c r="FH158" s="92"/>
      <c r="FI158" s="92"/>
      <c r="FJ158" s="92"/>
      <c r="FK158" s="92"/>
      <c r="FL158" s="92"/>
      <c r="FM158" s="92"/>
      <c r="FN158" s="92"/>
      <c r="FO158" s="92"/>
      <c r="FP158" s="92"/>
      <c r="FQ158" s="92"/>
      <c r="FR158" s="92"/>
      <c r="FS158" s="92"/>
      <c r="FT158" s="92"/>
      <c r="FU158" s="92"/>
      <c r="FV158" s="92"/>
      <c r="FW158" s="92"/>
      <c r="FX158" s="92"/>
      <c r="FY158" s="92"/>
      <c r="FZ158" s="92"/>
      <c r="GA158" s="92"/>
      <c r="GB158" s="92"/>
      <c r="GC158" s="92"/>
      <c r="GD158" s="92"/>
      <c r="GE158" s="92"/>
      <c r="GF158" s="92"/>
      <c r="GG158" s="92"/>
      <c r="GH158" s="92"/>
      <c r="GI158" s="92"/>
      <c r="GJ158" s="92"/>
      <c r="GK158" s="92"/>
      <c r="GL158" s="92"/>
      <c r="GM158" s="92"/>
      <c r="GN158" s="92"/>
      <c r="GO158" s="92"/>
      <c r="GP158" s="92"/>
      <c r="GQ158" s="92"/>
    </row>
    <row r="159" spans="1:199" s="99" customFormat="1">
      <c r="A159" s="109" t="s">
        <v>329</v>
      </c>
      <c r="B159" s="109"/>
      <c r="C159" s="109"/>
      <c r="D159" s="124"/>
      <c r="E159" s="125"/>
      <c r="F159" s="125"/>
      <c r="G159" s="126"/>
      <c r="H159" s="125"/>
      <c r="I159" s="126"/>
      <c r="J159" s="124"/>
      <c r="K159" s="126"/>
      <c r="L159" s="92"/>
      <c r="M159" s="92"/>
      <c r="N159" s="92"/>
      <c r="O159" s="92"/>
      <c r="P159" s="111">
        <f t="shared" si="6"/>
        <v>0</v>
      </c>
      <c r="Q159" s="111">
        <f t="shared" si="7"/>
        <v>0</v>
      </c>
      <c r="R159" s="111">
        <f t="shared" si="8"/>
        <v>0</v>
      </c>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c r="EF159" s="92"/>
      <c r="EG159" s="92"/>
      <c r="EH159" s="92"/>
      <c r="EI159" s="92"/>
      <c r="EJ159" s="92"/>
      <c r="EK159" s="92"/>
      <c r="EL159" s="92"/>
      <c r="EM159" s="92"/>
      <c r="EN159" s="92"/>
      <c r="EO159" s="92"/>
      <c r="EP159" s="92"/>
      <c r="EQ159" s="92"/>
      <c r="ER159" s="92"/>
      <c r="ES159" s="92"/>
      <c r="ET159" s="92"/>
      <c r="EU159" s="92"/>
      <c r="EV159" s="92"/>
      <c r="EW159" s="92"/>
      <c r="EX159" s="92"/>
      <c r="EY159" s="92"/>
      <c r="EZ159" s="92"/>
      <c r="FA159" s="92"/>
      <c r="FB159" s="92"/>
      <c r="FC159" s="92"/>
      <c r="FD159" s="92"/>
      <c r="FE159" s="92"/>
      <c r="FF159" s="92"/>
      <c r="FG159" s="92"/>
      <c r="FH159" s="92"/>
      <c r="FI159" s="92"/>
      <c r="FJ159" s="92"/>
      <c r="FK159" s="92"/>
      <c r="FL159" s="92"/>
      <c r="FM159" s="92"/>
      <c r="FN159" s="92"/>
      <c r="FO159" s="92"/>
      <c r="FP159" s="92"/>
      <c r="FQ159" s="92"/>
      <c r="FR159" s="92"/>
      <c r="FS159" s="92"/>
      <c r="FT159" s="92"/>
      <c r="FU159" s="92"/>
      <c r="FV159" s="92"/>
      <c r="FW159" s="92"/>
      <c r="FX159" s="92"/>
      <c r="FY159" s="92"/>
      <c r="FZ159" s="92"/>
      <c r="GA159" s="92"/>
      <c r="GB159" s="92"/>
      <c r="GC159" s="92"/>
      <c r="GD159" s="92"/>
      <c r="GE159" s="92"/>
      <c r="GF159" s="92"/>
      <c r="GG159" s="92"/>
      <c r="GH159" s="92"/>
      <c r="GI159" s="92"/>
      <c r="GJ159" s="92"/>
      <c r="GK159" s="92"/>
      <c r="GL159" s="92"/>
      <c r="GM159" s="92"/>
      <c r="GN159" s="92"/>
      <c r="GO159" s="92"/>
      <c r="GP159" s="92"/>
      <c r="GQ159" s="92"/>
    </row>
    <row r="160" spans="1:199" s="99" customFormat="1">
      <c r="A160" s="109" t="s">
        <v>330</v>
      </c>
      <c r="B160" s="109"/>
      <c r="C160" s="109"/>
      <c r="D160" s="124"/>
      <c r="E160" s="125"/>
      <c r="F160" s="125"/>
      <c r="G160" s="126"/>
      <c r="H160" s="125"/>
      <c r="I160" s="126"/>
      <c r="J160" s="124"/>
      <c r="K160" s="126"/>
      <c r="L160" s="92"/>
      <c r="M160" s="92"/>
      <c r="N160" s="92"/>
      <c r="O160" s="92"/>
      <c r="P160" s="111">
        <f t="shared" si="6"/>
        <v>0</v>
      </c>
      <c r="Q160" s="111">
        <f t="shared" si="7"/>
        <v>0</v>
      </c>
      <c r="R160" s="111">
        <f t="shared" si="8"/>
        <v>0</v>
      </c>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c r="DE160" s="92"/>
      <c r="DF160" s="92"/>
      <c r="DG160" s="92"/>
      <c r="DH160" s="92"/>
      <c r="DI160" s="92"/>
      <c r="DJ160" s="92"/>
      <c r="DK160" s="92"/>
      <c r="DL160" s="92"/>
      <c r="DM160" s="92"/>
      <c r="DN160" s="92"/>
      <c r="DO160" s="92"/>
      <c r="DP160" s="92"/>
      <c r="DQ160" s="92"/>
      <c r="DR160" s="92"/>
      <c r="DS160" s="92"/>
      <c r="DT160" s="92"/>
      <c r="DU160" s="92"/>
      <c r="DV160" s="92"/>
      <c r="DW160" s="92"/>
      <c r="DX160" s="92"/>
      <c r="DY160" s="92"/>
      <c r="DZ160" s="92"/>
      <c r="EA160" s="92"/>
      <c r="EB160" s="92"/>
      <c r="EC160" s="92"/>
      <c r="ED160" s="92"/>
      <c r="EE160" s="92"/>
      <c r="EF160" s="92"/>
      <c r="EG160" s="92"/>
      <c r="EH160" s="92"/>
      <c r="EI160" s="92"/>
      <c r="EJ160" s="92"/>
      <c r="EK160" s="92"/>
      <c r="EL160" s="92"/>
      <c r="EM160" s="92"/>
      <c r="EN160" s="92"/>
      <c r="EO160" s="92"/>
      <c r="EP160" s="92"/>
      <c r="EQ160" s="92"/>
      <c r="ER160" s="92"/>
      <c r="ES160" s="92"/>
      <c r="ET160" s="92"/>
      <c r="EU160" s="92"/>
      <c r="EV160" s="92"/>
      <c r="EW160" s="92"/>
      <c r="EX160" s="92"/>
      <c r="EY160" s="92"/>
      <c r="EZ160" s="92"/>
      <c r="FA160" s="92"/>
      <c r="FB160" s="92"/>
      <c r="FC160" s="92"/>
      <c r="FD160" s="92"/>
      <c r="FE160" s="92"/>
      <c r="FF160" s="92"/>
      <c r="FG160" s="92"/>
      <c r="FH160" s="92"/>
      <c r="FI160" s="92"/>
      <c r="FJ160" s="92"/>
      <c r="FK160" s="92"/>
      <c r="FL160" s="92"/>
      <c r="FM160" s="92"/>
      <c r="FN160" s="92"/>
      <c r="FO160" s="92"/>
      <c r="FP160" s="92"/>
      <c r="FQ160" s="92"/>
      <c r="FR160" s="92"/>
      <c r="FS160" s="92"/>
      <c r="FT160" s="92"/>
      <c r="FU160" s="92"/>
      <c r="FV160" s="92"/>
      <c r="FW160" s="92"/>
      <c r="FX160" s="92"/>
      <c r="FY160" s="92"/>
      <c r="FZ160" s="92"/>
      <c r="GA160" s="92"/>
      <c r="GB160" s="92"/>
      <c r="GC160" s="92"/>
      <c r="GD160" s="92"/>
      <c r="GE160" s="92"/>
      <c r="GF160" s="92"/>
      <c r="GG160" s="92"/>
      <c r="GH160" s="92"/>
      <c r="GI160" s="92"/>
      <c r="GJ160" s="92"/>
      <c r="GK160" s="92"/>
      <c r="GL160" s="92"/>
      <c r="GM160" s="92"/>
      <c r="GN160" s="92"/>
      <c r="GO160" s="92"/>
      <c r="GP160" s="92"/>
      <c r="GQ160" s="92"/>
    </row>
    <row r="161" spans="1:199" s="99" customFormat="1">
      <c r="A161" s="109" t="s">
        <v>331</v>
      </c>
      <c r="B161" s="109"/>
      <c r="C161" s="109"/>
      <c r="D161" s="124"/>
      <c r="E161" s="125"/>
      <c r="F161" s="125"/>
      <c r="G161" s="126"/>
      <c r="H161" s="125"/>
      <c r="I161" s="126"/>
      <c r="J161" s="124"/>
      <c r="K161" s="126"/>
      <c r="L161" s="92"/>
      <c r="M161" s="92"/>
      <c r="N161" s="92"/>
      <c r="O161" s="92"/>
      <c r="P161" s="111">
        <f t="shared" si="6"/>
        <v>0</v>
      </c>
      <c r="Q161" s="111">
        <f t="shared" si="7"/>
        <v>0</v>
      </c>
      <c r="R161" s="111">
        <f t="shared" si="8"/>
        <v>0</v>
      </c>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c r="DE161" s="92"/>
      <c r="DF161" s="92"/>
      <c r="DG161" s="92"/>
      <c r="DH161" s="92"/>
      <c r="DI161" s="92"/>
      <c r="DJ161" s="92"/>
      <c r="DK161" s="92"/>
      <c r="DL161" s="92"/>
      <c r="DM161" s="92"/>
      <c r="DN161" s="92"/>
      <c r="DO161" s="92"/>
      <c r="DP161" s="92"/>
      <c r="DQ161" s="92"/>
      <c r="DR161" s="92"/>
      <c r="DS161" s="92"/>
      <c r="DT161" s="92"/>
      <c r="DU161" s="92"/>
      <c r="DV161" s="92"/>
      <c r="DW161" s="92"/>
      <c r="DX161" s="92"/>
      <c r="DY161" s="92"/>
      <c r="DZ161" s="92"/>
      <c r="EA161" s="92"/>
      <c r="EB161" s="92"/>
      <c r="EC161" s="92"/>
      <c r="ED161" s="92"/>
      <c r="EE161" s="92"/>
      <c r="EF161" s="92"/>
      <c r="EG161" s="92"/>
      <c r="EH161" s="92"/>
      <c r="EI161" s="92"/>
      <c r="EJ161" s="92"/>
      <c r="EK161" s="92"/>
      <c r="EL161" s="92"/>
      <c r="EM161" s="92"/>
      <c r="EN161" s="92"/>
      <c r="EO161" s="92"/>
      <c r="EP161" s="92"/>
      <c r="EQ161" s="92"/>
      <c r="ER161" s="92"/>
      <c r="ES161" s="92"/>
      <c r="ET161" s="92"/>
      <c r="EU161" s="92"/>
      <c r="EV161" s="92"/>
      <c r="EW161" s="92"/>
      <c r="EX161" s="92"/>
      <c r="EY161" s="92"/>
      <c r="EZ161" s="92"/>
      <c r="FA161" s="92"/>
      <c r="FB161" s="92"/>
      <c r="FC161" s="92"/>
      <c r="FD161" s="92"/>
      <c r="FE161" s="92"/>
      <c r="FF161" s="92"/>
      <c r="FG161" s="92"/>
      <c r="FH161" s="92"/>
      <c r="FI161" s="92"/>
      <c r="FJ161" s="92"/>
      <c r="FK161" s="92"/>
      <c r="FL161" s="92"/>
      <c r="FM161" s="92"/>
      <c r="FN161" s="92"/>
      <c r="FO161" s="92"/>
      <c r="FP161" s="92"/>
      <c r="FQ161" s="92"/>
      <c r="FR161" s="92"/>
      <c r="FS161" s="92"/>
      <c r="FT161" s="92"/>
      <c r="FU161" s="92"/>
      <c r="FV161" s="92"/>
      <c r="FW161" s="92"/>
      <c r="FX161" s="92"/>
      <c r="FY161" s="92"/>
      <c r="FZ161" s="92"/>
      <c r="GA161" s="92"/>
      <c r="GB161" s="92"/>
      <c r="GC161" s="92"/>
      <c r="GD161" s="92"/>
      <c r="GE161" s="92"/>
      <c r="GF161" s="92"/>
      <c r="GG161" s="92"/>
      <c r="GH161" s="92"/>
      <c r="GI161" s="92"/>
      <c r="GJ161" s="92"/>
      <c r="GK161" s="92"/>
      <c r="GL161" s="92"/>
      <c r="GM161" s="92"/>
      <c r="GN161" s="92"/>
      <c r="GO161" s="92"/>
      <c r="GP161" s="92"/>
      <c r="GQ161" s="92"/>
    </row>
    <row r="162" spans="1:199" s="99" customFormat="1">
      <c r="A162" s="109" t="s">
        <v>332</v>
      </c>
      <c r="B162" s="109"/>
      <c r="C162" s="109"/>
      <c r="D162" s="124"/>
      <c r="E162" s="125"/>
      <c r="F162" s="125"/>
      <c r="G162" s="126"/>
      <c r="H162" s="125"/>
      <c r="I162" s="126"/>
      <c r="J162" s="124"/>
      <c r="K162" s="126"/>
      <c r="L162" s="92"/>
      <c r="M162" s="92"/>
      <c r="N162" s="92"/>
      <c r="O162" s="92"/>
      <c r="P162" s="111">
        <f t="shared" si="6"/>
        <v>0</v>
      </c>
      <c r="Q162" s="111">
        <f t="shared" si="7"/>
        <v>0</v>
      </c>
      <c r="R162" s="111">
        <f t="shared" si="8"/>
        <v>0</v>
      </c>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2"/>
      <c r="CS162" s="92"/>
      <c r="CT162" s="92"/>
      <c r="CU162" s="92"/>
      <c r="CV162" s="92"/>
      <c r="CW162" s="92"/>
      <c r="CX162" s="92"/>
      <c r="CY162" s="92"/>
      <c r="CZ162" s="92"/>
      <c r="DA162" s="92"/>
      <c r="DB162" s="92"/>
      <c r="DC162" s="92"/>
      <c r="DD162" s="92"/>
      <c r="DE162" s="92"/>
      <c r="DF162" s="92"/>
      <c r="DG162" s="92"/>
      <c r="DH162" s="92"/>
      <c r="DI162" s="92"/>
      <c r="DJ162" s="92"/>
      <c r="DK162" s="92"/>
      <c r="DL162" s="92"/>
      <c r="DM162" s="92"/>
      <c r="DN162" s="92"/>
      <c r="DO162" s="92"/>
      <c r="DP162" s="92"/>
      <c r="DQ162" s="92"/>
      <c r="DR162" s="92"/>
      <c r="DS162" s="92"/>
      <c r="DT162" s="92"/>
      <c r="DU162" s="92"/>
      <c r="DV162" s="92"/>
      <c r="DW162" s="92"/>
      <c r="DX162" s="92"/>
      <c r="DY162" s="92"/>
      <c r="DZ162" s="92"/>
      <c r="EA162" s="92"/>
      <c r="EB162" s="92"/>
      <c r="EC162" s="92"/>
      <c r="ED162" s="92"/>
      <c r="EE162" s="92"/>
      <c r="EF162" s="92"/>
      <c r="EG162" s="92"/>
      <c r="EH162" s="92"/>
      <c r="EI162" s="92"/>
      <c r="EJ162" s="92"/>
      <c r="EK162" s="92"/>
      <c r="EL162" s="92"/>
      <c r="EM162" s="92"/>
      <c r="EN162" s="92"/>
      <c r="EO162" s="92"/>
      <c r="EP162" s="92"/>
      <c r="EQ162" s="92"/>
      <c r="ER162" s="92"/>
      <c r="ES162" s="92"/>
      <c r="ET162" s="92"/>
      <c r="EU162" s="92"/>
      <c r="EV162" s="92"/>
      <c r="EW162" s="92"/>
      <c r="EX162" s="92"/>
      <c r="EY162" s="92"/>
      <c r="EZ162" s="92"/>
      <c r="FA162" s="92"/>
      <c r="FB162" s="92"/>
      <c r="FC162" s="92"/>
      <c r="FD162" s="92"/>
      <c r="FE162" s="92"/>
      <c r="FF162" s="92"/>
      <c r="FG162" s="92"/>
      <c r="FH162" s="92"/>
      <c r="FI162" s="92"/>
      <c r="FJ162" s="92"/>
      <c r="FK162" s="92"/>
      <c r="FL162" s="92"/>
      <c r="FM162" s="92"/>
      <c r="FN162" s="92"/>
      <c r="FO162" s="92"/>
      <c r="FP162" s="92"/>
      <c r="FQ162" s="92"/>
      <c r="FR162" s="92"/>
      <c r="FS162" s="92"/>
      <c r="FT162" s="92"/>
      <c r="FU162" s="92"/>
      <c r="FV162" s="92"/>
      <c r="FW162" s="92"/>
      <c r="FX162" s="92"/>
      <c r="FY162" s="92"/>
      <c r="FZ162" s="92"/>
      <c r="GA162" s="92"/>
      <c r="GB162" s="92"/>
      <c r="GC162" s="92"/>
      <c r="GD162" s="92"/>
      <c r="GE162" s="92"/>
      <c r="GF162" s="92"/>
      <c r="GG162" s="92"/>
      <c r="GH162" s="92"/>
      <c r="GI162" s="92"/>
      <c r="GJ162" s="92"/>
      <c r="GK162" s="92"/>
      <c r="GL162" s="92"/>
      <c r="GM162" s="92"/>
      <c r="GN162" s="92"/>
      <c r="GO162" s="92"/>
      <c r="GP162" s="92"/>
      <c r="GQ162" s="92"/>
    </row>
    <row r="163" spans="1:199" s="99" customFormat="1">
      <c r="A163" s="109" t="s">
        <v>333</v>
      </c>
      <c r="B163" s="109"/>
      <c r="C163" s="109"/>
      <c r="D163" s="124"/>
      <c r="E163" s="125"/>
      <c r="F163" s="125"/>
      <c r="G163" s="126"/>
      <c r="H163" s="125"/>
      <c r="I163" s="126"/>
      <c r="J163" s="124"/>
      <c r="K163" s="126"/>
      <c r="L163" s="92"/>
      <c r="M163" s="92"/>
      <c r="N163" s="92"/>
      <c r="O163" s="92"/>
      <c r="P163" s="111">
        <f t="shared" si="6"/>
        <v>0</v>
      </c>
      <c r="Q163" s="111">
        <f t="shared" si="7"/>
        <v>0</v>
      </c>
      <c r="R163" s="111">
        <f t="shared" si="8"/>
        <v>0</v>
      </c>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c r="DE163" s="92"/>
      <c r="DF163" s="92"/>
      <c r="DG163" s="92"/>
      <c r="DH163" s="92"/>
      <c r="DI163" s="92"/>
      <c r="DJ163" s="92"/>
      <c r="DK163" s="92"/>
      <c r="DL163" s="92"/>
      <c r="DM163" s="92"/>
      <c r="DN163" s="92"/>
      <c r="DO163" s="92"/>
      <c r="DP163" s="92"/>
      <c r="DQ163" s="92"/>
      <c r="DR163" s="92"/>
      <c r="DS163" s="92"/>
      <c r="DT163" s="92"/>
      <c r="DU163" s="92"/>
      <c r="DV163" s="92"/>
      <c r="DW163" s="92"/>
      <c r="DX163" s="92"/>
      <c r="DY163" s="92"/>
      <c r="DZ163" s="92"/>
      <c r="EA163" s="92"/>
      <c r="EB163" s="92"/>
      <c r="EC163" s="92"/>
      <c r="ED163" s="92"/>
      <c r="EE163" s="92"/>
      <c r="EF163" s="92"/>
      <c r="EG163" s="92"/>
      <c r="EH163" s="92"/>
      <c r="EI163" s="92"/>
      <c r="EJ163" s="92"/>
      <c r="EK163" s="92"/>
      <c r="EL163" s="92"/>
      <c r="EM163" s="92"/>
      <c r="EN163" s="92"/>
      <c r="EO163" s="92"/>
      <c r="EP163" s="92"/>
      <c r="EQ163" s="92"/>
      <c r="ER163" s="92"/>
      <c r="ES163" s="92"/>
      <c r="ET163" s="92"/>
      <c r="EU163" s="92"/>
      <c r="EV163" s="92"/>
      <c r="EW163" s="92"/>
      <c r="EX163" s="92"/>
      <c r="EY163" s="92"/>
      <c r="EZ163" s="92"/>
      <c r="FA163" s="92"/>
      <c r="FB163" s="92"/>
      <c r="FC163" s="92"/>
      <c r="FD163" s="92"/>
      <c r="FE163" s="92"/>
      <c r="FF163" s="92"/>
      <c r="FG163" s="92"/>
      <c r="FH163" s="92"/>
      <c r="FI163" s="92"/>
      <c r="FJ163" s="92"/>
      <c r="FK163" s="92"/>
      <c r="FL163" s="92"/>
      <c r="FM163" s="92"/>
      <c r="FN163" s="92"/>
      <c r="FO163" s="92"/>
      <c r="FP163" s="92"/>
      <c r="FQ163" s="92"/>
      <c r="FR163" s="92"/>
      <c r="FS163" s="92"/>
      <c r="FT163" s="92"/>
      <c r="FU163" s="92"/>
      <c r="FV163" s="92"/>
      <c r="FW163" s="92"/>
      <c r="FX163" s="92"/>
      <c r="FY163" s="92"/>
      <c r="FZ163" s="92"/>
      <c r="GA163" s="92"/>
      <c r="GB163" s="92"/>
      <c r="GC163" s="92"/>
      <c r="GD163" s="92"/>
      <c r="GE163" s="92"/>
      <c r="GF163" s="92"/>
      <c r="GG163" s="92"/>
      <c r="GH163" s="92"/>
      <c r="GI163" s="92"/>
      <c r="GJ163" s="92"/>
      <c r="GK163" s="92"/>
      <c r="GL163" s="92"/>
      <c r="GM163" s="92"/>
      <c r="GN163" s="92"/>
      <c r="GO163" s="92"/>
      <c r="GP163" s="92"/>
      <c r="GQ163" s="92"/>
    </row>
    <row r="164" spans="1:199" s="99" customFormat="1">
      <c r="A164" s="109" t="s">
        <v>334</v>
      </c>
      <c r="B164" s="109"/>
      <c r="C164" s="109"/>
      <c r="D164" s="124"/>
      <c r="E164" s="125"/>
      <c r="F164" s="125"/>
      <c r="G164" s="126"/>
      <c r="H164" s="125"/>
      <c r="I164" s="126"/>
      <c r="J164" s="124"/>
      <c r="K164" s="126"/>
      <c r="L164" s="92"/>
      <c r="M164" s="92"/>
      <c r="N164" s="92"/>
      <c r="O164" s="92"/>
      <c r="P164" s="111">
        <f t="shared" si="6"/>
        <v>0</v>
      </c>
      <c r="Q164" s="111">
        <f t="shared" si="7"/>
        <v>0</v>
      </c>
      <c r="R164" s="111">
        <f t="shared" si="8"/>
        <v>0</v>
      </c>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row>
    <row r="165" spans="1:199" s="99" customFormat="1">
      <c r="A165" s="109" t="s">
        <v>335</v>
      </c>
      <c r="B165" s="109"/>
      <c r="C165" s="109"/>
      <c r="D165" s="124"/>
      <c r="E165" s="125"/>
      <c r="F165" s="125"/>
      <c r="G165" s="126"/>
      <c r="H165" s="125"/>
      <c r="I165" s="126"/>
      <c r="J165" s="124"/>
      <c r="K165" s="126"/>
      <c r="L165" s="92"/>
      <c r="M165" s="92"/>
      <c r="N165" s="92"/>
      <c r="O165" s="92"/>
      <c r="P165" s="111">
        <f t="shared" si="6"/>
        <v>0</v>
      </c>
      <c r="Q165" s="111">
        <f t="shared" si="7"/>
        <v>0</v>
      </c>
      <c r="R165" s="111">
        <f t="shared" si="8"/>
        <v>0</v>
      </c>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c r="GM165" s="92"/>
      <c r="GN165" s="92"/>
      <c r="GO165" s="92"/>
      <c r="GP165" s="92"/>
      <c r="GQ165" s="92"/>
    </row>
    <row r="166" spans="1:199" s="99" customFormat="1">
      <c r="A166" s="109" t="s">
        <v>336</v>
      </c>
      <c r="B166" s="109"/>
      <c r="C166" s="109"/>
      <c r="D166" s="124"/>
      <c r="E166" s="125"/>
      <c r="F166" s="125"/>
      <c r="G166" s="126"/>
      <c r="H166" s="125"/>
      <c r="I166" s="126"/>
      <c r="J166" s="124"/>
      <c r="K166" s="126"/>
      <c r="L166" s="92"/>
      <c r="M166" s="92"/>
      <c r="N166" s="92"/>
      <c r="O166" s="92"/>
      <c r="P166" s="111">
        <f t="shared" si="6"/>
        <v>0</v>
      </c>
      <c r="Q166" s="111">
        <f t="shared" si="7"/>
        <v>0</v>
      </c>
      <c r="R166" s="111">
        <f t="shared" si="8"/>
        <v>0</v>
      </c>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row>
    <row r="167" spans="1:199" s="99" customFormat="1">
      <c r="A167" s="109" t="s">
        <v>337</v>
      </c>
      <c r="B167" s="109"/>
      <c r="C167" s="109"/>
      <c r="D167" s="124"/>
      <c r="E167" s="125"/>
      <c r="F167" s="125"/>
      <c r="G167" s="126"/>
      <c r="H167" s="125"/>
      <c r="I167" s="126"/>
      <c r="J167" s="124"/>
      <c r="K167" s="126"/>
      <c r="L167" s="92"/>
      <c r="M167" s="92"/>
      <c r="N167" s="92"/>
      <c r="O167" s="92"/>
      <c r="P167" s="111">
        <f t="shared" si="6"/>
        <v>0</v>
      </c>
      <c r="Q167" s="111">
        <f t="shared" si="7"/>
        <v>0</v>
      </c>
      <c r="R167" s="111">
        <f t="shared" si="8"/>
        <v>0</v>
      </c>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c r="GM167" s="92"/>
      <c r="GN167" s="92"/>
      <c r="GO167" s="92"/>
      <c r="GP167" s="92"/>
      <c r="GQ167" s="92"/>
    </row>
    <row r="168" spans="1:199" s="99" customFormat="1">
      <c r="A168" s="109" t="s">
        <v>338</v>
      </c>
      <c r="B168" s="109"/>
      <c r="C168" s="109"/>
      <c r="D168" s="124"/>
      <c r="E168" s="125"/>
      <c r="F168" s="125"/>
      <c r="G168" s="126"/>
      <c r="H168" s="125"/>
      <c r="I168" s="126"/>
      <c r="J168" s="124"/>
      <c r="K168" s="126"/>
      <c r="L168" s="92"/>
      <c r="M168" s="92"/>
      <c r="N168" s="92"/>
      <c r="O168" s="92"/>
      <c r="P168" s="111">
        <f t="shared" si="6"/>
        <v>0</v>
      </c>
      <c r="Q168" s="111">
        <f t="shared" si="7"/>
        <v>0</v>
      </c>
      <c r="R168" s="111">
        <f t="shared" si="8"/>
        <v>0</v>
      </c>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row>
    <row r="169" spans="1:199" s="99" customFormat="1">
      <c r="A169" s="109" t="s">
        <v>339</v>
      </c>
      <c r="B169" s="109"/>
      <c r="C169" s="109"/>
      <c r="D169" s="124"/>
      <c r="E169" s="125"/>
      <c r="F169" s="125"/>
      <c r="G169" s="126"/>
      <c r="H169" s="125"/>
      <c r="I169" s="126"/>
      <c r="J169" s="124"/>
      <c r="K169" s="126"/>
      <c r="L169" s="92"/>
      <c r="M169" s="92"/>
      <c r="N169" s="92"/>
      <c r="O169" s="92"/>
      <c r="P169" s="111">
        <f t="shared" si="6"/>
        <v>0</v>
      </c>
      <c r="Q169" s="111">
        <f t="shared" si="7"/>
        <v>0</v>
      </c>
      <c r="R169" s="111">
        <f t="shared" si="8"/>
        <v>0</v>
      </c>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row>
    <row r="170" spans="1:199" s="99" customFormat="1">
      <c r="A170" s="109" t="s">
        <v>340</v>
      </c>
      <c r="B170" s="109"/>
      <c r="C170" s="109"/>
      <c r="D170" s="124"/>
      <c r="E170" s="125"/>
      <c r="F170" s="125"/>
      <c r="G170" s="126"/>
      <c r="H170" s="125"/>
      <c r="I170" s="126"/>
      <c r="J170" s="124"/>
      <c r="K170" s="126"/>
      <c r="L170" s="92"/>
      <c r="M170" s="92"/>
      <c r="N170" s="92"/>
      <c r="O170" s="92"/>
      <c r="P170" s="111">
        <f t="shared" si="6"/>
        <v>0</v>
      </c>
      <c r="Q170" s="111">
        <f t="shared" si="7"/>
        <v>0</v>
      </c>
      <c r="R170" s="111">
        <f t="shared" si="8"/>
        <v>0</v>
      </c>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row>
    <row r="171" spans="1:199" s="99" customFormat="1">
      <c r="A171" s="109" t="s">
        <v>341</v>
      </c>
      <c r="B171" s="109"/>
      <c r="C171" s="109"/>
      <c r="D171" s="124"/>
      <c r="E171" s="125"/>
      <c r="F171" s="125"/>
      <c r="G171" s="126"/>
      <c r="H171" s="125"/>
      <c r="I171" s="126"/>
      <c r="J171" s="124"/>
      <c r="K171" s="126"/>
      <c r="L171" s="92"/>
      <c r="M171" s="92"/>
      <c r="N171" s="92"/>
      <c r="O171" s="92"/>
      <c r="P171" s="111">
        <f t="shared" si="6"/>
        <v>0</v>
      </c>
      <c r="Q171" s="111">
        <f t="shared" si="7"/>
        <v>0</v>
      </c>
      <c r="R171" s="111">
        <f t="shared" si="8"/>
        <v>0</v>
      </c>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c r="DE171" s="92"/>
      <c r="DF171" s="92"/>
      <c r="DG171" s="92"/>
      <c r="DH171" s="92"/>
      <c r="DI171" s="92"/>
      <c r="DJ171" s="92"/>
      <c r="DK171" s="92"/>
      <c r="DL171" s="92"/>
      <c r="DM171" s="92"/>
      <c r="DN171" s="92"/>
      <c r="DO171" s="92"/>
      <c r="DP171" s="92"/>
      <c r="DQ171" s="92"/>
      <c r="DR171" s="92"/>
      <c r="DS171" s="92"/>
      <c r="DT171" s="92"/>
      <c r="DU171" s="92"/>
      <c r="DV171" s="92"/>
      <c r="DW171" s="92"/>
      <c r="DX171" s="92"/>
      <c r="DY171" s="92"/>
      <c r="DZ171" s="92"/>
      <c r="EA171" s="92"/>
      <c r="EB171" s="92"/>
      <c r="EC171" s="92"/>
      <c r="ED171" s="92"/>
      <c r="EE171" s="92"/>
      <c r="EF171" s="92"/>
      <c r="EG171" s="92"/>
      <c r="EH171" s="92"/>
      <c r="EI171" s="92"/>
      <c r="EJ171" s="92"/>
      <c r="EK171" s="92"/>
      <c r="EL171" s="92"/>
      <c r="EM171" s="92"/>
      <c r="EN171" s="92"/>
      <c r="EO171" s="92"/>
      <c r="EP171" s="92"/>
      <c r="EQ171" s="92"/>
      <c r="ER171" s="92"/>
      <c r="ES171" s="92"/>
      <c r="ET171" s="92"/>
      <c r="EU171" s="92"/>
      <c r="EV171" s="92"/>
      <c r="EW171" s="92"/>
      <c r="EX171" s="92"/>
      <c r="EY171" s="92"/>
      <c r="EZ171" s="92"/>
      <c r="FA171" s="92"/>
      <c r="FB171" s="92"/>
      <c r="FC171" s="92"/>
      <c r="FD171" s="92"/>
      <c r="FE171" s="92"/>
      <c r="FF171" s="92"/>
      <c r="FG171" s="92"/>
      <c r="FH171" s="92"/>
      <c r="FI171" s="92"/>
      <c r="FJ171" s="92"/>
      <c r="FK171" s="92"/>
      <c r="FL171" s="92"/>
      <c r="FM171" s="92"/>
      <c r="FN171" s="92"/>
      <c r="FO171" s="92"/>
      <c r="FP171" s="92"/>
      <c r="FQ171" s="92"/>
      <c r="FR171" s="92"/>
      <c r="FS171" s="92"/>
      <c r="FT171" s="92"/>
      <c r="FU171" s="92"/>
      <c r="FV171" s="92"/>
      <c r="FW171" s="92"/>
      <c r="FX171" s="92"/>
      <c r="FY171" s="92"/>
      <c r="FZ171" s="92"/>
      <c r="GA171" s="92"/>
      <c r="GB171" s="92"/>
      <c r="GC171" s="92"/>
      <c r="GD171" s="92"/>
      <c r="GE171" s="92"/>
      <c r="GF171" s="92"/>
      <c r="GG171" s="92"/>
      <c r="GH171" s="92"/>
      <c r="GI171" s="92"/>
      <c r="GJ171" s="92"/>
      <c r="GK171" s="92"/>
      <c r="GL171" s="92"/>
      <c r="GM171" s="92"/>
      <c r="GN171" s="92"/>
      <c r="GO171" s="92"/>
      <c r="GP171" s="92"/>
      <c r="GQ171" s="92"/>
    </row>
    <row r="172" spans="1:199" s="99" customFormat="1">
      <c r="A172" s="109" t="s">
        <v>342</v>
      </c>
      <c r="B172" s="109"/>
      <c r="C172" s="109"/>
      <c r="D172" s="124"/>
      <c r="E172" s="125"/>
      <c r="F172" s="125"/>
      <c r="G172" s="126"/>
      <c r="H172" s="125"/>
      <c r="I172" s="126"/>
      <c r="J172" s="124"/>
      <c r="K172" s="126"/>
      <c r="L172" s="92"/>
      <c r="M172" s="92"/>
      <c r="N172" s="92"/>
      <c r="O172" s="92"/>
      <c r="P172" s="111">
        <f t="shared" si="6"/>
        <v>0</v>
      </c>
      <c r="Q172" s="111">
        <f t="shared" si="7"/>
        <v>0</v>
      </c>
      <c r="R172" s="111">
        <f t="shared" si="8"/>
        <v>0</v>
      </c>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c r="DE172" s="92"/>
      <c r="DF172" s="92"/>
      <c r="DG172" s="92"/>
      <c r="DH172" s="92"/>
      <c r="DI172" s="92"/>
      <c r="DJ172" s="92"/>
      <c r="DK172" s="92"/>
      <c r="DL172" s="92"/>
      <c r="DM172" s="92"/>
      <c r="DN172" s="92"/>
      <c r="DO172" s="92"/>
      <c r="DP172" s="92"/>
      <c r="DQ172" s="92"/>
      <c r="DR172" s="92"/>
      <c r="DS172" s="92"/>
      <c r="DT172" s="92"/>
      <c r="DU172" s="92"/>
      <c r="DV172" s="92"/>
      <c r="DW172" s="92"/>
      <c r="DX172" s="92"/>
      <c r="DY172" s="92"/>
      <c r="DZ172" s="92"/>
      <c r="EA172" s="92"/>
      <c r="EB172" s="92"/>
      <c r="EC172" s="92"/>
      <c r="ED172" s="92"/>
      <c r="EE172" s="92"/>
      <c r="EF172" s="92"/>
      <c r="EG172" s="92"/>
      <c r="EH172" s="92"/>
      <c r="EI172" s="92"/>
      <c r="EJ172" s="92"/>
      <c r="EK172" s="92"/>
      <c r="EL172" s="92"/>
      <c r="EM172" s="92"/>
      <c r="EN172" s="92"/>
      <c r="EO172" s="92"/>
      <c r="EP172" s="92"/>
      <c r="EQ172" s="92"/>
      <c r="ER172" s="92"/>
      <c r="ES172" s="92"/>
      <c r="ET172" s="92"/>
      <c r="EU172" s="92"/>
      <c r="EV172" s="92"/>
      <c r="EW172" s="92"/>
      <c r="EX172" s="92"/>
      <c r="EY172" s="92"/>
      <c r="EZ172" s="92"/>
      <c r="FA172" s="92"/>
      <c r="FB172" s="92"/>
      <c r="FC172" s="92"/>
      <c r="FD172" s="92"/>
      <c r="FE172" s="92"/>
      <c r="FF172" s="92"/>
      <c r="FG172" s="92"/>
      <c r="FH172" s="92"/>
      <c r="FI172" s="92"/>
      <c r="FJ172" s="92"/>
      <c r="FK172" s="92"/>
      <c r="FL172" s="92"/>
      <c r="FM172" s="92"/>
      <c r="FN172" s="92"/>
      <c r="FO172" s="92"/>
      <c r="FP172" s="92"/>
      <c r="FQ172" s="92"/>
      <c r="FR172" s="92"/>
      <c r="FS172" s="92"/>
      <c r="FT172" s="92"/>
      <c r="FU172" s="92"/>
      <c r="FV172" s="92"/>
      <c r="FW172" s="92"/>
      <c r="FX172" s="92"/>
      <c r="FY172" s="92"/>
      <c r="FZ172" s="92"/>
      <c r="GA172" s="92"/>
      <c r="GB172" s="92"/>
      <c r="GC172" s="92"/>
      <c r="GD172" s="92"/>
      <c r="GE172" s="92"/>
      <c r="GF172" s="92"/>
      <c r="GG172" s="92"/>
      <c r="GH172" s="92"/>
      <c r="GI172" s="92"/>
      <c r="GJ172" s="92"/>
      <c r="GK172" s="92"/>
      <c r="GL172" s="92"/>
      <c r="GM172" s="92"/>
      <c r="GN172" s="92"/>
      <c r="GO172" s="92"/>
      <c r="GP172" s="92"/>
      <c r="GQ172" s="92"/>
    </row>
    <row r="173" spans="1:199" s="99" customFormat="1">
      <c r="A173" s="109" t="s">
        <v>343</v>
      </c>
      <c r="B173" s="109"/>
      <c r="C173" s="109"/>
      <c r="D173" s="124"/>
      <c r="E173" s="125"/>
      <c r="F173" s="125"/>
      <c r="G173" s="126"/>
      <c r="H173" s="125"/>
      <c r="I173" s="126"/>
      <c r="J173" s="124"/>
      <c r="K173" s="126"/>
      <c r="L173" s="92"/>
      <c r="M173" s="92"/>
      <c r="N173" s="92"/>
      <c r="O173" s="92"/>
      <c r="P173" s="111">
        <f t="shared" si="6"/>
        <v>0</v>
      </c>
      <c r="Q173" s="111">
        <f t="shared" si="7"/>
        <v>0</v>
      </c>
      <c r="R173" s="111">
        <f t="shared" si="8"/>
        <v>0</v>
      </c>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c r="DU173" s="92"/>
      <c r="DV173" s="92"/>
      <c r="DW173" s="92"/>
      <c r="DX173" s="92"/>
      <c r="DY173" s="92"/>
      <c r="DZ173" s="92"/>
      <c r="EA173" s="92"/>
      <c r="EB173" s="92"/>
      <c r="EC173" s="92"/>
      <c r="ED173" s="92"/>
      <c r="EE173" s="92"/>
      <c r="EF173" s="92"/>
      <c r="EG173" s="92"/>
      <c r="EH173" s="92"/>
      <c r="EI173" s="92"/>
      <c r="EJ173" s="92"/>
      <c r="EK173" s="92"/>
      <c r="EL173" s="92"/>
      <c r="EM173" s="92"/>
      <c r="EN173" s="92"/>
      <c r="EO173" s="92"/>
      <c r="EP173" s="92"/>
      <c r="EQ173" s="92"/>
      <c r="ER173" s="92"/>
      <c r="ES173" s="92"/>
      <c r="ET173" s="92"/>
      <c r="EU173" s="92"/>
      <c r="EV173" s="92"/>
      <c r="EW173" s="92"/>
      <c r="EX173" s="92"/>
      <c r="EY173" s="92"/>
      <c r="EZ173" s="92"/>
      <c r="FA173" s="92"/>
      <c r="FB173" s="92"/>
      <c r="FC173" s="92"/>
      <c r="FD173" s="92"/>
      <c r="FE173" s="92"/>
      <c r="FF173" s="92"/>
      <c r="FG173" s="92"/>
      <c r="FH173" s="92"/>
      <c r="FI173" s="92"/>
      <c r="FJ173" s="92"/>
      <c r="FK173" s="92"/>
      <c r="FL173" s="92"/>
      <c r="FM173" s="92"/>
      <c r="FN173" s="92"/>
      <c r="FO173" s="92"/>
      <c r="FP173" s="92"/>
      <c r="FQ173" s="92"/>
      <c r="FR173" s="92"/>
      <c r="FS173" s="92"/>
      <c r="FT173" s="92"/>
      <c r="FU173" s="92"/>
      <c r="FV173" s="92"/>
      <c r="FW173" s="92"/>
      <c r="FX173" s="92"/>
      <c r="FY173" s="92"/>
      <c r="FZ173" s="92"/>
      <c r="GA173" s="92"/>
      <c r="GB173" s="92"/>
      <c r="GC173" s="92"/>
      <c r="GD173" s="92"/>
      <c r="GE173" s="92"/>
      <c r="GF173" s="92"/>
      <c r="GG173" s="92"/>
      <c r="GH173" s="92"/>
      <c r="GI173" s="92"/>
      <c r="GJ173" s="92"/>
      <c r="GK173" s="92"/>
      <c r="GL173" s="92"/>
      <c r="GM173" s="92"/>
      <c r="GN173" s="92"/>
      <c r="GO173" s="92"/>
      <c r="GP173" s="92"/>
      <c r="GQ173" s="92"/>
    </row>
    <row r="174" spans="1:199" s="99" customFormat="1">
      <c r="A174" s="109" t="s">
        <v>344</v>
      </c>
      <c r="B174" s="109"/>
      <c r="C174" s="109"/>
      <c r="D174" s="124"/>
      <c r="E174" s="125"/>
      <c r="F174" s="125"/>
      <c r="G174" s="126"/>
      <c r="H174" s="125"/>
      <c r="I174" s="126"/>
      <c r="J174" s="124"/>
      <c r="K174" s="126"/>
      <c r="L174" s="92"/>
      <c r="M174" s="92"/>
      <c r="N174" s="92"/>
      <c r="O174" s="92"/>
      <c r="P174" s="111">
        <f t="shared" si="6"/>
        <v>0</v>
      </c>
      <c r="Q174" s="111">
        <f t="shared" si="7"/>
        <v>0</v>
      </c>
      <c r="R174" s="111">
        <f t="shared" si="8"/>
        <v>0</v>
      </c>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c r="DE174" s="92"/>
      <c r="DF174" s="92"/>
      <c r="DG174" s="92"/>
      <c r="DH174" s="92"/>
      <c r="DI174" s="92"/>
      <c r="DJ174" s="92"/>
      <c r="DK174" s="92"/>
      <c r="DL174" s="92"/>
      <c r="DM174" s="92"/>
      <c r="DN174" s="92"/>
      <c r="DO174" s="92"/>
      <c r="DP174" s="92"/>
      <c r="DQ174" s="92"/>
      <c r="DR174" s="92"/>
      <c r="DS174" s="92"/>
      <c r="DT174" s="92"/>
      <c r="DU174" s="92"/>
      <c r="DV174" s="92"/>
      <c r="DW174" s="92"/>
      <c r="DX174" s="92"/>
      <c r="DY174" s="92"/>
      <c r="DZ174" s="92"/>
      <c r="EA174" s="92"/>
      <c r="EB174" s="92"/>
      <c r="EC174" s="92"/>
      <c r="ED174" s="92"/>
      <c r="EE174" s="92"/>
      <c r="EF174" s="92"/>
      <c r="EG174" s="92"/>
      <c r="EH174" s="92"/>
      <c r="EI174" s="92"/>
      <c r="EJ174" s="92"/>
      <c r="EK174" s="92"/>
      <c r="EL174" s="92"/>
      <c r="EM174" s="92"/>
      <c r="EN174" s="92"/>
      <c r="EO174" s="92"/>
      <c r="EP174" s="92"/>
      <c r="EQ174" s="92"/>
      <c r="ER174" s="92"/>
      <c r="ES174" s="92"/>
      <c r="ET174" s="92"/>
      <c r="EU174" s="92"/>
      <c r="EV174" s="92"/>
      <c r="EW174" s="92"/>
      <c r="EX174" s="92"/>
      <c r="EY174" s="92"/>
      <c r="EZ174" s="92"/>
      <c r="FA174" s="92"/>
      <c r="FB174" s="92"/>
      <c r="FC174" s="92"/>
      <c r="FD174" s="92"/>
      <c r="FE174" s="92"/>
      <c r="FF174" s="92"/>
      <c r="FG174" s="92"/>
      <c r="FH174" s="92"/>
      <c r="FI174" s="92"/>
      <c r="FJ174" s="92"/>
      <c r="FK174" s="92"/>
      <c r="FL174" s="92"/>
      <c r="FM174" s="92"/>
      <c r="FN174" s="92"/>
      <c r="FO174" s="92"/>
      <c r="FP174" s="92"/>
      <c r="FQ174" s="92"/>
      <c r="FR174" s="92"/>
      <c r="FS174" s="92"/>
      <c r="FT174" s="92"/>
      <c r="FU174" s="92"/>
      <c r="FV174" s="92"/>
      <c r="FW174" s="92"/>
      <c r="FX174" s="92"/>
      <c r="FY174" s="92"/>
      <c r="FZ174" s="92"/>
      <c r="GA174" s="92"/>
      <c r="GB174" s="92"/>
      <c r="GC174" s="92"/>
      <c r="GD174" s="92"/>
      <c r="GE174" s="92"/>
      <c r="GF174" s="92"/>
      <c r="GG174" s="92"/>
      <c r="GH174" s="92"/>
      <c r="GI174" s="92"/>
      <c r="GJ174" s="92"/>
      <c r="GK174" s="92"/>
      <c r="GL174" s="92"/>
      <c r="GM174" s="92"/>
      <c r="GN174" s="92"/>
      <c r="GO174" s="92"/>
      <c r="GP174" s="92"/>
      <c r="GQ174" s="92"/>
    </row>
    <row r="175" spans="1:199" s="99" customFormat="1">
      <c r="A175" s="109" t="s">
        <v>345</v>
      </c>
      <c r="B175" s="109"/>
      <c r="C175" s="109"/>
      <c r="D175" s="124"/>
      <c r="E175" s="125"/>
      <c r="F175" s="125"/>
      <c r="G175" s="126"/>
      <c r="H175" s="125"/>
      <c r="I175" s="126"/>
      <c r="J175" s="124"/>
      <c r="K175" s="126"/>
      <c r="L175" s="92"/>
      <c r="M175" s="92"/>
      <c r="N175" s="92"/>
      <c r="O175" s="92"/>
      <c r="P175" s="111">
        <f t="shared" si="6"/>
        <v>0</v>
      </c>
      <c r="Q175" s="111">
        <f t="shared" si="7"/>
        <v>0</v>
      </c>
      <c r="R175" s="111">
        <f t="shared" si="8"/>
        <v>0</v>
      </c>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c r="DE175" s="92"/>
      <c r="DF175" s="92"/>
      <c r="DG175" s="92"/>
      <c r="DH175" s="92"/>
      <c r="DI175" s="92"/>
      <c r="DJ175" s="92"/>
      <c r="DK175" s="92"/>
      <c r="DL175" s="92"/>
      <c r="DM175" s="92"/>
      <c r="DN175" s="92"/>
      <c r="DO175" s="92"/>
      <c r="DP175" s="92"/>
      <c r="DQ175" s="92"/>
      <c r="DR175" s="92"/>
      <c r="DS175" s="92"/>
      <c r="DT175" s="92"/>
      <c r="DU175" s="92"/>
      <c r="DV175" s="92"/>
      <c r="DW175" s="92"/>
      <c r="DX175" s="92"/>
      <c r="DY175" s="92"/>
      <c r="DZ175" s="92"/>
      <c r="EA175" s="92"/>
      <c r="EB175" s="92"/>
      <c r="EC175" s="92"/>
      <c r="ED175" s="92"/>
      <c r="EE175" s="92"/>
      <c r="EF175" s="92"/>
      <c r="EG175" s="92"/>
      <c r="EH175" s="92"/>
      <c r="EI175" s="92"/>
      <c r="EJ175" s="92"/>
      <c r="EK175" s="92"/>
      <c r="EL175" s="92"/>
      <c r="EM175" s="92"/>
      <c r="EN175" s="92"/>
      <c r="EO175" s="92"/>
      <c r="EP175" s="92"/>
      <c r="EQ175" s="92"/>
      <c r="ER175" s="92"/>
      <c r="ES175" s="92"/>
      <c r="ET175" s="92"/>
      <c r="EU175" s="92"/>
      <c r="EV175" s="92"/>
      <c r="EW175" s="92"/>
      <c r="EX175" s="92"/>
      <c r="EY175" s="92"/>
      <c r="EZ175" s="92"/>
      <c r="FA175" s="92"/>
      <c r="FB175" s="92"/>
      <c r="FC175" s="92"/>
      <c r="FD175" s="92"/>
      <c r="FE175" s="92"/>
      <c r="FF175" s="92"/>
      <c r="FG175" s="92"/>
      <c r="FH175" s="92"/>
      <c r="FI175" s="92"/>
      <c r="FJ175" s="92"/>
      <c r="FK175" s="92"/>
      <c r="FL175" s="92"/>
      <c r="FM175" s="92"/>
      <c r="FN175" s="92"/>
      <c r="FO175" s="92"/>
      <c r="FP175" s="92"/>
      <c r="FQ175" s="92"/>
      <c r="FR175" s="92"/>
      <c r="FS175" s="92"/>
      <c r="FT175" s="92"/>
      <c r="FU175" s="92"/>
      <c r="FV175" s="92"/>
      <c r="FW175" s="92"/>
      <c r="FX175" s="92"/>
      <c r="FY175" s="92"/>
      <c r="FZ175" s="92"/>
      <c r="GA175" s="92"/>
      <c r="GB175" s="92"/>
      <c r="GC175" s="92"/>
      <c r="GD175" s="92"/>
      <c r="GE175" s="92"/>
      <c r="GF175" s="92"/>
      <c r="GG175" s="92"/>
      <c r="GH175" s="92"/>
      <c r="GI175" s="92"/>
      <c r="GJ175" s="92"/>
      <c r="GK175" s="92"/>
      <c r="GL175" s="92"/>
      <c r="GM175" s="92"/>
      <c r="GN175" s="92"/>
      <c r="GO175" s="92"/>
      <c r="GP175" s="92"/>
      <c r="GQ175" s="92"/>
    </row>
    <row r="176" spans="1:199" s="99" customFormat="1">
      <c r="A176" s="109" t="s">
        <v>346</v>
      </c>
      <c r="B176" s="109"/>
      <c r="C176" s="109"/>
      <c r="D176" s="124"/>
      <c r="E176" s="125"/>
      <c r="F176" s="125"/>
      <c r="G176" s="126"/>
      <c r="H176" s="125"/>
      <c r="I176" s="126"/>
      <c r="J176" s="124"/>
      <c r="K176" s="126"/>
      <c r="L176" s="92"/>
      <c r="M176" s="92"/>
      <c r="N176" s="92"/>
      <c r="O176" s="92"/>
      <c r="P176" s="111">
        <f t="shared" si="6"/>
        <v>0</v>
      </c>
      <c r="Q176" s="111">
        <f t="shared" si="7"/>
        <v>0</v>
      </c>
      <c r="R176" s="111">
        <f t="shared" si="8"/>
        <v>0</v>
      </c>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c r="DE176" s="92"/>
      <c r="DF176" s="92"/>
      <c r="DG176" s="92"/>
      <c r="DH176" s="92"/>
      <c r="DI176" s="92"/>
      <c r="DJ176" s="92"/>
      <c r="DK176" s="92"/>
      <c r="DL176" s="92"/>
      <c r="DM176" s="92"/>
      <c r="DN176" s="92"/>
      <c r="DO176" s="92"/>
      <c r="DP176" s="92"/>
      <c r="DQ176" s="92"/>
      <c r="DR176" s="92"/>
      <c r="DS176" s="92"/>
      <c r="DT176" s="92"/>
      <c r="DU176" s="92"/>
      <c r="DV176" s="92"/>
      <c r="DW176" s="92"/>
      <c r="DX176" s="92"/>
      <c r="DY176" s="92"/>
      <c r="DZ176" s="92"/>
      <c r="EA176" s="92"/>
      <c r="EB176" s="92"/>
      <c r="EC176" s="92"/>
      <c r="ED176" s="92"/>
      <c r="EE176" s="92"/>
      <c r="EF176" s="92"/>
      <c r="EG176" s="92"/>
      <c r="EH176" s="92"/>
      <c r="EI176" s="92"/>
      <c r="EJ176" s="92"/>
      <c r="EK176" s="92"/>
      <c r="EL176" s="92"/>
      <c r="EM176" s="92"/>
      <c r="EN176" s="92"/>
      <c r="EO176" s="92"/>
      <c r="EP176" s="92"/>
      <c r="EQ176" s="92"/>
      <c r="ER176" s="92"/>
      <c r="ES176" s="92"/>
      <c r="ET176" s="92"/>
      <c r="EU176" s="92"/>
      <c r="EV176" s="92"/>
      <c r="EW176" s="92"/>
      <c r="EX176" s="92"/>
      <c r="EY176" s="92"/>
      <c r="EZ176" s="92"/>
      <c r="FA176" s="92"/>
      <c r="FB176" s="92"/>
      <c r="FC176" s="92"/>
      <c r="FD176" s="92"/>
      <c r="FE176" s="92"/>
      <c r="FF176" s="92"/>
      <c r="FG176" s="92"/>
      <c r="FH176" s="92"/>
      <c r="FI176" s="92"/>
      <c r="FJ176" s="92"/>
      <c r="FK176" s="92"/>
      <c r="FL176" s="92"/>
      <c r="FM176" s="92"/>
      <c r="FN176" s="92"/>
      <c r="FO176" s="92"/>
      <c r="FP176" s="92"/>
      <c r="FQ176" s="92"/>
      <c r="FR176" s="92"/>
      <c r="FS176" s="92"/>
      <c r="FT176" s="92"/>
      <c r="FU176" s="92"/>
      <c r="FV176" s="92"/>
      <c r="FW176" s="92"/>
      <c r="FX176" s="92"/>
      <c r="FY176" s="92"/>
      <c r="FZ176" s="92"/>
      <c r="GA176" s="92"/>
      <c r="GB176" s="92"/>
      <c r="GC176" s="92"/>
      <c r="GD176" s="92"/>
      <c r="GE176" s="92"/>
      <c r="GF176" s="92"/>
      <c r="GG176" s="92"/>
      <c r="GH176" s="92"/>
      <c r="GI176" s="92"/>
      <c r="GJ176" s="92"/>
      <c r="GK176" s="92"/>
      <c r="GL176" s="92"/>
      <c r="GM176" s="92"/>
      <c r="GN176" s="92"/>
      <c r="GO176" s="92"/>
      <c r="GP176" s="92"/>
      <c r="GQ176" s="92"/>
    </row>
    <row r="177" spans="1:199" s="99" customFormat="1">
      <c r="A177" s="109" t="s">
        <v>347</v>
      </c>
      <c r="B177" s="109"/>
      <c r="C177" s="109"/>
      <c r="D177" s="124"/>
      <c r="E177" s="125"/>
      <c r="F177" s="125"/>
      <c r="G177" s="126"/>
      <c r="H177" s="125"/>
      <c r="I177" s="126"/>
      <c r="J177" s="124"/>
      <c r="K177" s="126"/>
      <c r="L177" s="92"/>
      <c r="M177" s="92"/>
      <c r="N177" s="92"/>
      <c r="O177" s="92"/>
      <c r="P177" s="111">
        <f t="shared" si="6"/>
        <v>0</v>
      </c>
      <c r="Q177" s="111">
        <f t="shared" si="7"/>
        <v>0</v>
      </c>
      <c r="R177" s="111">
        <f t="shared" si="8"/>
        <v>0</v>
      </c>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2"/>
      <c r="DV177" s="92"/>
      <c r="DW177" s="92"/>
      <c r="DX177" s="92"/>
      <c r="DY177" s="92"/>
      <c r="DZ177" s="92"/>
      <c r="EA177" s="92"/>
      <c r="EB177" s="92"/>
      <c r="EC177" s="92"/>
      <c r="ED177" s="92"/>
      <c r="EE177" s="92"/>
      <c r="EF177" s="92"/>
      <c r="EG177" s="92"/>
      <c r="EH177" s="92"/>
      <c r="EI177" s="92"/>
      <c r="EJ177" s="92"/>
      <c r="EK177" s="92"/>
      <c r="EL177" s="92"/>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2"/>
      <c r="FL177" s="92"/>
      <c r="FM177" s="92"/>
      <c r="FN177" s="92"/>
      <c r="FO177" s="92"/>
      <c r="FP177" s="92"/>
      <c r="FQ177" s="92"/>
      <c r="FR177" s="92"/>
      <c r="FS177" s="92"/>
      <c r="FT177" s="92"/>
      <c r="FU177" s="92"/>
      <c r="FV177" s="92"/>
      <c r="FW177" s="92"/>
      <c r="FX177" s="92"/>
      <c r="FY177" s="92"/>
      <c r="FZ177" s="92"/>
      <c r="GA177" s="92"/>
      <c r="GB177" s="92"/>
      <c r="GC177" s="92"/>
      <c r="GD177" s="92"/>
      <c r="GE177" s="92"/>
      <c r="GF177" s="92"/>
      <c r="GG177" s="92"/>
      <c r="GH177" s="92"/>
      <c r="GI177" s="92"/>
      <c r="GJ177" s="92"/>
      <c r="GK177" s="92"/>
      <c r="GL177" s="92"/>
      <c r="GM177" s="92"/>
      <c r="GN177" s="92"/>
      <c r="GO177" s="92"/>
      <c r="GP177" s="92"/>
      <c r="GQ177" s="92"/>
    </row>
    <row r="178" spans="1:199" s="99" customFormat="1">
      <c r="A178" s="109" t="s">
        <v>348</v>
      </c>
      <c r="B178" s="109"/>
      <c r="C178" s="109"/>
      <c r="D178" s="124"/>
      <c r="E178" s="125"/>
      <c r="F178" s="125"/>
      <c r="G178" s="126"/>
      <c r="H178" s="125"/>
      <c r="I178" s="126"/>
      <c r="J178" s="124"/>
      <c r="K178" s="126"/>
      <c r="L178" s="92"/>
      <c r="M178" s="92"/>
      <c r="N178" s="92"/>
      <c r="O178" s="92"/>
      <c r="P178" s="111">
        <f t="shared" si="6"/>
        <v>0</v>
      </c>
      <c r="Q178" s="111">
        <f t="shared" si="7"/>
        <v>0</v>
      </c>
      <c r="R178" s="111">
        <f t="shared" si="8"/>
        <v>0</v>
      </c>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2"/>
      <c r="DV178" s="92"/>
      <c r="DW178" s="92"/>
      <c r="DX178" s="92"/>
      <c r="DY178" s="92"/>
      <c r="DZ178" s="92"/>
      <c r="EA178" s="92"/>
      <c r="EB178" s="92"/>
      <c r="EC178" s="92"/>
      <c r="ED178" s="92"/>
      <c r="EE178" s="92"/>
      <c r="EF178" s="92"/>
      <c r="EG178" s="92"/>
      <c r="EH178" s="92"/>
      <c r="EI178" s="92"/>
      <c r="EJ178" s="92"/>
      <c r="EK178" s="92"/>
      <c r="EL178" s="92"/>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2"/>
      <c r="FL178" s="92"/>
      <c r="FM178" s="92"/>
      <c r="FN178" s="92"/>
      <c r="FO178" s="92"/>
      <c r="FP178" s="92"/>
      <c r="FQ178" s="92"/>
      <c r="FR178" s="92"/>
      <c r="FS178" s="92"/>
      <c r="FT178" s="92"/>
      <c r="FU178" s="92"/>
      <c r="FV178" s="92"/>
      <c r="FW178" s="92"/>
      <c r="FX178" s="92"/>
      <c r="FY178" s="92"/>
      <c r="FZ178" s="92"/>
      <c r="GA178" s="92"/>
      <c r="GB178" s="92"/>
      <c r="GC178" s="92"/>
      <c r="GD178" s="92"/>
      <c r="GE178" s="92"/>
      <c r="GF178" s="92"/>
      <c r="GG178" s="92"/>
      <c r="GH178" s="92"/>
      <c r="GI178" s="92"/>
      <c r="GJ178" s="92"/>
      <c r="GK178" s="92"/>
      <c r="GL178" s="92"/>
      <c r="GM178" s="92"/>
      <c r="GN178" s="92"/>
      <c r="GO178" s="92"/>
      <c r="GP178" s="92"/>
      <c r="GQ178" s="92"/>
    </row>
    <row r="179" spans="1:199" s="99" customFormat="1">
      <c r="A179" s="109" t="s">
        <v>349</v>
      </c>
      <c r="B179" s="109"/>
      <c r="C179" s="109"/>
      <c r="D179" s="124"/>
      <c r="E179" s="125"/>
      <c r="F179" s="125"/>
      <c r="G179" s="126"/>
      <c r="H179" s="125"/>
      <c r="I179" s="126"/>
      <c r="J179" s="124"/>
      <c r="K179" s="126"/>
      <c r="L179" s="92"/>
      <c r="M179" s="92"/>
      <c r="N179" s="92"/>
      <c r="O179" s="92"/>
      <c r="P179" s="111">
        <f t="shared" si="6"/>
        <v>0</v>
      </c>
      <c r="Q179" s="111">
        <f t="shared" si="7"/>
        <v>0</v>
      </c>
      <c r="R179" s="111">
        <f t="shared" si="8"/>
        <v>0</v>
      </c>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c r="DE179" s="92"/>
      <c r="DF179" s="92"/>
      <c r="DG179" s="92"/>
      <c r="DH179" s="92"/>
      <c r="DI179" s="92"/>
      <c r="DJ179" s="92"/>
      <c r="DK179" s="92"/>
      <c r="DL179" s="92"/>
      <c r="DM179" s="92"/>
      <c r="DN179" s="92"/>
      <c r="DO179" s="92"/>
      <c r="DP179" s="92"/>
      <c r="DQ179" s="92"/>
      <c r="DR179" s="92"/>
      <c r="DS179" s="92"/>
      <c r="DT179" s="92"/>
      <c r="DU179" s="92"/>
      <c r="DV179" s="92"/>
      <c r="DW179" s="92"/>
      <c r="DX179" s="92"/>
      <c r="DY179" s="92"/>
      <c r="DZ179" s="92"/>
      <c r="EA179" s="92"/>
      <c r="EB179" s="92"/>
      <c r="EC179" s="92"/>
      <c r="ED179" s="92"/>
      <c r="EE179" s="92"/>
      <c r="EF179" s="92"/>
      <c r="EG179" s="92"/>
      <c r="EH179" s="92"/>
      <c r="EI179" s="92"/>
      <c r="EJ179" s="92"/>
      <c r="EK179" s="92"/>
      <c r="EL179" s="92"/>
      <c r="EM179" s="92"/>
      <c r="EN179" s="92"/>
      <c r="EO179" s="92"/>
      <c r="EP179" s="92"/>
      <c r="EQ179" s="92"/>
      <c r="ER179" s="92"/>
      <c r="ES179" s="92"/>
      <c r="ET179" s="92"/>
      <c r="EU179" s="92"/>
      <c r="EV179" s="92"/>
      <c r="EW179" s="92"/>
      <c r="EX179" s="92"/>
      <c r="EY179" s="92"/>
      <c r="EZ179" s="92"/>
      <c r="FA179" s="92"/>
      <c r="FB179" s="92"/>
      <c r="FC179" s="92"/>
      <c r="FD179" s="92"/>
      <c r="FE179" s="92"/>
      <c r="FF179" s="92"/>
      <c r="FG179" s="92"/>
      <c r="FH179" s="92"/>
      <c r="FI179" s="92"/>
      <c r="FJ179" s="92"/>
      <c r="FK179" s="92"/>
      <c r="FL179" s="92"/>
      <c r="FM179" s="92"/>
      <c r="FN179" s="92"/>
      <c r="FO179" s="92"/>
      <c r="FP179" s="92"/>
      <c r="FQ179" s="92"/>
      <c r="FR179" s="92"/>
      <c r="FS179" s="92"/>
      <c r="FT179" s="92"/>
      <c r="FU179" s="92"/>
      <c r="FV179" s="92"/>
      <c r="FW179" s="92"/>
      <c r="FX179" s="92"/>
      <c r="FY179" s="92"/>
      <c r="FZ179" s="92"/>
      <c r="GA179" s="92"/>
      <c r="GB179" s="92"/>
      <c r="GC179" s="92"/>
      <c r="GD179" s="92"/>
      <c r="GE179" s="92"/>
      <c r="GF179" s="92"/>
      <c r="GG179" s="92"/>
      <c r="GH179" s="92"/>
      <c r="GI179" s="92"/>
      <c r="GJ179" s="92"/>
      <c r="GK179" s="92"/>
      <c r="GL179" s="92"/>
      <c r="GM179" s="92"/>
      <c r="GN179" s="92"/>
      <c r="GO179" s="92"/>
      <c r="GP179" s="92"/>
      <c r="GQ179" s="92"/>
    </row>
    <row r="180" spans="1:199" s="99" customFormat="1">
      <c r="A180" s="109" t="s">
        <v>350</v>
      </c>
      <c r="B180" s="109"/>
      <c r="C180" s="109"/>
      <c r="D180" s="124"/>
      <c r="E180" s="125"/>
      <c r="F180" s="125"/>
      <c r="G180" s="126"/>
      <c r="H180" s="125"/>
      <c r="I180" s="126"/>
      <c r="J180" s="124"/>
      <c r="K180" s="126"/>
      <c r="L180" s="92"/>
      <c r="M180" s="92"/>
      <c r="N180" s="92"/>
      <c r="O180" s="92"/>
      <c r="P180" s="111">
        <f t="shared" si="6"/>
        <v>0</v>
      </c>
      <c r="Q180" s="111">
        <f t="shared" si="7"/>
        <v>0</v>
      </c>
      <c r="R180" s="111">
        <f t="shared" si="8"/>
        <v>0</v>
      </c>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c r="DE180" s="92"/>
      <c r="DF180" s="92"/>
      <c r="DG180" s="92"/>
      <c r="DH180" s="92"/>
      <c r="DI180" s="92"/>
      <c r="DJ180" s="92"/>
      <c r="DK180" s="92"/>
      <c r="DL180" s="92"/>
      <c r="DM180" s="92"/>
      <c r="DN180" s="92"/>
      <c r="DO180" s="92"/>
      <c r="DP180" s="92"/>
      <c r="DQ180" s="92"/>
      <c r="DR180" s="92"/>
      <c r="DS180" s="92"/>
      <c r="DT180" s="92"/>
      <c r="DU180" s="92"/>
      <c r="DV180" s="92"/>
      <c r="DW180" s="92"/>
      <c r="DX180" s="92"/>
      <c r="DY180" s="92"/>
      <c r="DZ180" s="92"/>
      <c r="EA180" s="92"/>
      <c r="EB180" s="92"/>
      <c r="EC180" s="92"/>
      <c r="ED180" s="92"/>
      <c r="EE180" s="92"/>
      <c r="EF180" s="92"/>
      <c r="EG180" s="92"/>
      <c r="EH180" s="92"/>
      <c r="EI180" s="92"/>
      <c r="EJ180" s="92"/>
      <c r="EK180" s="92"/>
      <c r="EL180" s="92"/>
      <c r="EM180" s="92"/>
      <c r="EN180" s="92"/>
      <c r="EO180" s="92"/>
      <c r="EP180" s="92"/>
      <c r="EQ180" s="92"/>
      <c r="ER180" s="92"/>
      <c r="ES180" s="92"/>
      <c r="ET180" s="92"/>
      <c r="EU180" s="92"/>
      <c r="EV180" s="92"/>
      <c r="EW180" s="92"/>
      <c r="EX180" s="92"/>
      <c r="EY180" s="92"/>
      <c r="EZ180" s="92"/>
      <c r="FA180" s="92"/>
      <c r="FB180" s="92"/>
      <c r="FC180" s="92"/>
      <c r="FD180" s="92"/>
      <c r="FE180" s="92"/>
      <c r="FF180" s="92"/>
      <c r="FG180" s="92"/>
      <c r="FH180" s="92"/>
      <c r="FI180" s="92"/>
      <c r="FJ180" s="92"/>
      <c r="FK180" s="92"/>
      <c r="FL180" s="92"/>
      <c r="FM180" s="92"/>
      <c r="FN180" s="92"/>
      <c r="FO180" s="92"/>
      <c r="FP180" s="92"/>
      <c r="FQ180" s="92"/>
      <c r="FR180" s="92"/>
      <c r="FS180" s="92"/>
      <c r="FT180" s="92"/>
      <c r="FU180" s="92"/>
      <c r="FV180" s="92"/>
      <c r="FW180" s="92"/>
      <c r="FX180" s="92"/>
      <c r="FY180" s="92"/>
      <c r="FZ180" s="92"/>
      <c r="GA180" s="92"/>
      <c r="GB180" s="92"/>
      <c r="GC180" s="92"/>
      <c r="GD180" s="92"/>
      <c r="GE180" s="92"/>
      <c r="GF180" s="92"/>
      <c r="GG180" s="92"/>
      <c r="GH180" s="92"/>
      <c r="GI180" s="92"/>
      <c r="GJ180" s="92"/>
      <c r="GK180" s="92"/>
      <c r="GL180" s="92"/>
      <c r="GM180" s="92"/>
      <c r="GN180" s="92"/>
      <c r="GO180" s="92"/>
      <c r="GP180" s="92"/>
      <c r="GQ180" s="92"/>
    </row>
    <row r="181" spans="1:199" s="99" customFormat="1">
      <c r="A181" s="109" t="s">
        <v>351</v>
      </c>
      <c r="B181" s="109"/>
      <c r="C181" s="109"/>
      <c r="D181" s="124"/>
      <c r="E181" s="125"/>
      <c r="F181" s="125"/>
      <c r="G181" s="126"/>
      <c r="H181" s="125"/>
      <c r="I181" s="126"/>
      <c r="J181" s="124"/>
      <c r="K181" s="126"/>
      <c r="L181" s="92"/>
      <c r="M181" s="92"/>
      <c r="N181" s="92"/>
      <c r="O181" s="92"/>
      <c r="P181" s="111">
        <f t="shared" si="6"/>
        <v>0</v>
      </c>
      <c r="Q181" s="111">
        <f t="shared" si="7"/>
        <v>0</v>
      </c>
      <c r="R181" s="111">
        <f t="shared" si="8"/>
        <v>0</v>
      </c>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c r="DE181" s="92"/>
      <c r="DF181" s="92"/>
      <c r="DG181" s="92"/>
      <c r="DH181" s="92"/>
      <c r="DI181" s="92"/>
      <c r="DJ181" s="92"/>
      <c r="DK181" s="92"/>
      <c r="DL181" s="92"/>
      <c r="DM181" s="92"/>
      <c r="DN181" s="92"/>
      <c r="DO181" s="92"/>
      <c r="DP181" s="92"/>
      <c r="DQ181" s="92"/>
      <c r="DR181" s="92"/>
      <c r="DS181" s="92"/>
      <c r="DT181" s="92"/>
      <c r="DU181" s="92"/>
      <c r="DV181" s="92"/>
      <c r="DW181" s="92"/>
      <c r="DX181" s="92"/>
      <c r="DY181" s="92"/>
      <c r="DZ181" s="92"/>
      <c r="EA181" s="92"/>
      <c r="EB181" s="92"/>
      <c r="EC181" s="92"/>
      <c r="ED181" s="92"/>
      <c r="EE181" s="92"/>
      <c r="EF181" s="92"/>
      <c r="EG181" s="92"/>
      <c r="EH181" s="92"/>
      <c r="EI181" s="92"/>
      <c r="EJ181" s="92"/>
      <c r="EK181" s="92"/>
      <c r="EL181" s="92"/>
      <c r="EM181" s="92"/>
      <c r="EN181" s="92"/>
      <c r="EO181" s="92"/>
      <c r="EP181" s="92"/>
      <c r="EQ181" s="92"/>
      <c r="ER181" s="92"/>
      <c r="ES181" s="92"/>
      <c r="ET181" s="92"/>
      <c r="EU181" s="92"/>
      <c r="EV181" s="92"/>
      <c r="EW181" s="92"/>
      <c r="EX181" s="92"/>
      <c r="EY181" s="92"/>
      <c r="EZ181" s="92"/>
      <c r="FA181" s="92"/>
      <c r="FB181" s="92"/>
      <c r="FC181" s="92"/>
      <c r="FD181" s="92"/>
      <c r="FE181" s="92"/>
      <c r="FF181" s="92"/>
      <c r="FG181" s="92"/>
      <c r="FH181" s="92"/>
      <c r="FI181" s="92"/>
      <c r="FJ181" s="92"/>
      <c r="FK181" s="92"/>
      <c r="FL181" s="92"/>
      <c r="FM181" s="92"/>
      <c r="FN181" s="92"/>
      <c r="FO181" s="92"/>
      <c r="FP181" s="92"/>
      <c r="FQ181" s="92"/>
      <c r="FR181" s="92"/>
      <c r="FS181" s="92"/>
      <c r="FT181" s="92"/>
      <c r="FU181" s="92"/>
      <c r="FV181" s="92"/>
      <c r="FW181" s="92"/>
      <c r="FX181" s="92"/>
      <c r="FY181" s="92"/>
      <c r="FZ181" s="92"/>
      <c r="GA181" s="92"/>
      <c r="GB181" s="92"/>
      <c r="GC181" s="92"/>
      <c r="GD181" s="92"/>
      <c r="GE181" s="92"/>
      <c r="GF181" s="92"/>
      <c r="GG181" s="92"/>
      <c r="GH181" s="92"/>
      <c r="GI181" s="92"/>
      <c r="GJ181" s="92"/>
      <c r="GK181" s="92"/>
      <c r="GL181" s="92"/>
      <c r="GM181" s="92"/>
      <c r="GN181" s="92"/>
      <c r="GO181" s="92"/>
      <c r="GP181" s="92"/>
      <c r="GQ181" s="92"/>
    </row>
    <row r="182" spans="1:199" s="99" customFormat="1">
      <c r="A182" s="109" t="s">
        <v>352</v>
      </c>
      <c r="B182" s="109"/>
      <c r="C182" s="109"/>
      <c r="D182" s="124"/>
      <c r="E182" s="125"/>
      <c r="F182" s="125"/>
      <c r="G182" s="126"/>
      <c r="H182" s="125"/>
      <c r="I182" s="126"/>
      <c r="J182" s="124"/>
      <c r="K182" s="126"/>
      <c r="L182" s="92"/>
      <c r="M182" s="92"/>
      <c r="N182" s="92"/>
      <c r="O182" s="92"/>
      <c r="P182" s="111">
        <f t="shared" si="6"/>
        <v>0</v>
      </c>
      <c r="Q182" s="111">
        <f t="shared" si="7"/>
        <v>0</v>
      </c>
      <c r="R182" s="111">
        <f t="shared" si="8"/>
        <v>0</v>
      </c>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c r="DE182" s="92"/>
      <c r="DF182" s="92"/>
      <c r="DG182" s="92"/>
      <c r="DH182" s="92"/>
      <c r="DI182" s="92"/>
      <c r="DJ182" s="92"/>
      <c r="DK182" s="92"/>
      <c r="DL182" s="92"/>
      <c r="DM182" s="92"/>
      <c r="DN182" s="92"/>
      <c r="DO182" s="92"/>
      <c r="DP182" s="92"/>
      <c r="DQ182" s="92"/>
      <c r="DR182" s="92"/>
      <c r="DS182" s="92"/>
      <c r="DT182" s="92"/>
      <c r="DU182" s="92"/>
      <c r="DV182" s="92"/>
      <c r="DW182" s="92"/>
      <c r="DX182" s="92"/>
      <c r="DY182" s="92"/>
      <c r="DZ182" s="92"/>
      <c r="EA182" s="92"/>
      <c r="EB182" s="92"/>
      <c r="EC182" s="92"/>
      <c r="ED182" s="92"/>
      <c r="EE182" s="92"/>
      <c r="EF182" s="92"/>
      <c r="EG182" s="92"/>
      <c r="EH182" s="92"/>
      <c r="EI182" s="92"/>
      <c r="EJ182" s="92"/>
      <c r="EK182" s="92"/>
      <c r="EL182" s="92"/>
      <c r="EM182" s="92"/>
      <c r="EN182" s="92"/>
      <c r="EO182" s="92"/>
      <c r="EP182" s="92"/>
      <c r="EQ182" s="92"/>
      <c r="ER182" s="92"/>
      <c r="ES182" s="92"/>
      <c r="ET182" s="92"/>
      <c r="EU182" s="92"/>
      <c r="EV182" s="92"/>
      <c r="EW182" s="92"/>
      <c r="EX182" s="92"/>
      <c r="EY182" s="92"/>
      <c r="EZ182" s="92"/>
      <c r="FA182" s="92"/>
      <c r="FB182" s="92"/>
      <c r="FC182" s="92"/>
      <c r="FD182" s="92"/>
      <c r="FE182" s="92"/>
      <c r="FF182" s="92"/>
      <c r="FG182" s="92"/>
      <c r="FH182" s="92"/>
      <c r="FI182" s="92"/>
      <c r="FJ182" s="92"/>
      <c r="FK182" s="92"/>
      <c r="FL182" s="92"/>
      <c r="FM182" s="92"/>
      <c r="FN182" s="92"/>
      <c r="FO182" s="92"/>
      <c r="FP182" s="92"/>
      <c r="FQ182" s="92"/>
      <c r="FR182" s="92"/>
      <c r="FS182" s="92"/>
      <c r="FT182" s="92"/>
      <c r="FU182" s="92"/>
      <c r="FV182" s="92"/>
      <c r="FW182" s="92"/>
      <c r="FX182" s="92"/>
      <c r="FY182" s="92"/>
      <c r="FZ182" s="92"/>
      <c r="GA182" s="92"/>
      <c r="GB182" s="92"/>
      <c r="GC182" s="92"/>
      <c r="GD182" s="92"/>
      <c r="GE182" s="92"/>
      <c r="GF182" s="92"/>
      <c r="GG182" s="92"/>
      <c r="GH182" s="92"/>
      <c r="GI182" s="92"/>
      <c r="GJ182" s="92"/>
      <c r="GK182" s="92"/>
      <c r="GL182" s="92"/>
      <c r="GM182" s="92"/>
      <c r="GN182" s="92"/>
      <c r="GO182" s="92"/>
      <c r="GP182" s="92"/>
      <c r="GQ182" s="92"/>
    </row>
    <row r="183" spans="1:199" s="99" customFormat="1">
      <c r="A183" s="109" t="s">
        <v>353</v>
      </c>
      <c r="B183" s="109"/>
      <c r="C183" s="109"/>
      <c r="D183" s="124"/>
      <c r="E183" s="125"/>
      <c r="F183" s="125"/>
      <c r="G183" s="126"/>
      <c r="H183" s="125"/>
      <c r="I183" s="126"/>
      <c r="J183" s="124"/>
      <c r="K183" s="126"/>
      <c r="L183" s="92"/>
      <c r="M183" s="92"/>
      <c r="N183" s="92"/>
      <c r="O183" s="92"/>
      <c r="P183" s="111">
        <f t="shared" si="6"/>
        <v>0</v>
      </c>
      <c r="Q183" s="111">
        <f t="shared" si="7"/>
        <v>0</v>
      </c>
      <c r="R183" s="111">
        <f t="shared" si="8"/>
        <v>0</v>
      </c>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c r="DU183" s="92"/>
      <c r="DV183" s="92"/>
      <c r="DW183" s="92"/>
      <c r="DX183" s="92"/>
      <c r="DY183" s="92"/>
      <c r="DZ183" s="92"/>
      <c r="EA183" s="92"/>
      <c r="EB183" s="92"/>
      <c r="EC183" s="92"/>
      <c r="ED183" s="92"/>
      <c r="EE183" s="92"/>
      <c r="EF183" s="92"/>
      <c r="EG183" s="92"/>
      <c r="EH183" s="92"/>
      <c r="EI183" s="92"/>
      <c r="EJ183" s="92"/>
      <c r="EK183" s="92"/>
      <c r="EL183" s="92"/>
      <c r="EM183" s="92"/>
      <c r="EN183" s="92"/>
      <c r="EO183" s="92"/>
      <c r="EP183" s="92"/>
      <c r="EQ183" s="92"/>
      <c r="ER183" s="92"/>
      <c r="ES183" s="92"/>
      <c r="ET183" s="92"/>
      <c r="EU183" s="92"/>
      <c r="EV183" s="92"/>
      <c r="EW183" s="92"/>
      <c r="EX183" s="92"/>
      <c r="EY183" s="92"/>
      <c r="EZ183" s="92"/>
      <c r="FA183" s="92"/>
      <c r="FB183" s="92"/>
      <c r="FC183" s="92"/>
      <c r="FD183" s="92"/>
      <c r="FE183" s="92"/>
      <c r="FF183" s="92"/>
      <c r="FG183" s="92"/>
      <c r="FH183" s="92"/>
      <c r="FI183" s="92"/>
      <c r="FJ183" s="92"/>
      <c r="FK183" s="92"/>
      <c r="FL183" s="92"/>
      <c r="FM183" s="92"/>
      <c r="FN183" s="92"/>
      <c r="FO183" s="92"/>
      <c r="FP183" s="92"/>
      <c r="FQ183" s="92"/>
      <c r="FR183" s="92"/>
      <c r="FS183" s="92"/>
      <c r="FT183" s="92"/>
      <c r="FU183" s="92"/>
      <c r="FV183" s="92"/>
      <c r="FW183" s="92"/>
      <c r="FX183" s="92"/>
      <c r="FY183" s="92"/>
      <c r="FZ183" s="92"/>
      <c r="GA183" s="92"/>
      <c r="GB183" s="92"/>
      <c r="GC183" s="92"/>
      <c r="GD183" s="92"/>
      <c r="GE183" s="92"/>
      <c r="GF183" s="92"/>
      <c r="GG183" s="92"/>
      <c r="GH183" s="92"/>
      <c r="GI183" s="92"/>
      <c r="GJ183" s="92"/>
      <c r="GK183" s="92"/>
      <c r="GL183" s="92"/>
      <c r="GM183" s="92"/>
      <c r="GN183" s="92"/>
      <c r="GO183" s="92"/>
      <c r="GP183" s="92"/>
      <c r="GQ183" s="92"/>
    </row>
    <row r="184" spans="1:199" s="99" customFormat="1">
      <c r="A184" s="109" t="s">
        <v>354</v>
      </c>
      <c r="B184" s="109"/>
      <c r="C184" s="109"/>
      <c r="D184" s="124"/>
      <c r="E184" s="125"/>
      <c r="F184" s="125"/>
      <c r="G184" s="126"/>
      <c r="H184" s="125"/>
      <c r="I184" s="126"/>
      <c r="J184" s="124"/>
      <c r="K184" s="126"/>
      <c r="L184" s="92"/>
      <c r="M184" s="92"/>
      <c r="N184" s="92"/>
      <c r="O184" s="92"/>
      <c r="P184" s="111">
        <f t="shared" si="6"/>
        <v>0</v>
      </c>
      <c r="Q184" s="111">
        <f t="shared" si="7"/>
        <v>0</v>
      </c>
      <c r="R184" s="111">
        <f t="shared" si="8"/>
        <v>0</v>
      </c>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c r="DE184" s="92"/>
      <c r="DF184" s="92"/>
      <c r="DG184" s="92"/>
      <c r="DH184" s="92"/>
      <c r="DI184" s="92"/>
      <c r="DJ184" s="92"/>
      <c r="DK184" s="92"/>
      <c r="DL184" s="92"/>
      <c r="DM184" s="92"/>
      <c r="DN184" s="92"/>
      <c r="DO184" s="92"/>
      <c r="DP184" s="92"/>
      <c r="DQ184" s="92"/>
      <c r="DR184" s="92"/>
      <c r="DS184" s="92"/>
      <c r="DT184" s="92"/>
      <c r="DU184" s="92"/>
      <c r="DV184" s="92"/>
      <c r="DW184" s="92"/>
      <c r="DX184" s="92"/>
      <c r="DY184" s="92"/>
      <c r="DZ184" s="92"/>
      <c r="EA184" s="92"/>
      <c r="EB184" s="92"/>
      <c r="EC184" s="92"/>
      <c r="ED184" s="92"/>
      <c r="EE184" s="92"/>
      <c r="EF184" s="92"/>
      <c r="EG184" s="92"/>
      <c r="EH184" s="92"/>
      <c r="EI184" s="92"/>
      <c r="EJ184" s="92"/>
      <c r="EK184" s="92"/>
      <c r="EL184" s="92"/>
      <c r="EM184" s="92"/>
      <c r="EN184" s="92"/>
      <c r="EO184" s="92"/>
      <c r="EP184" s="92"/>
      <c r="EQ184" s="92"/>
      <c r="ER184" s="92"/>
      <c r="ES184" s="92"/>
      <c r="ET184" s="92"/>
      <c r="EU184" s="92"/>
      <c r="EV184" s="92"/>
      <c r="EW184" s="92"/>
      <c r="EX184" s="92"/>
      <c r="EY184" s="92"/>
      <c r="EZ184" s="92"/>
      <c r="FA184" s="92"/>
      <c r="FB184" s="92"/>
      <c r="FC184" s="92"/>
      <c r="FD184" s="92"/>
      <c r="FE184" s="92"/>
      <c r="FF184" s="92"/>
      <c r="FG184" s="92"/>
      <c r="FH184" s="92"/>
      <c r="FI184" s="92"/>
      <c r="FJ184" s="92"/>
      <c r="FK184" s="92"/>
      <c r="FL184" s="92"/>
      <c r="FM184" s="92"/>
      <c r="FN184" s="92"/>
      <c r="FO184" s="92"/>
      <c r="FP184" s="92"/>
      <c r="FQ184" s="92"/>
      <c r="FR184" s="92"/>
      <c r="FS184" s="92"/>
      <c r="FT184" s="92"/>
      <c r="FU184" s="92"/>
      <c r="FV184" s="92"/>
      <c r="FW184" s="92"/>
      <c r="FX184" s="92"/>
      <c r="FY184" s="92"/>
      <c r="FZ184" s="92"/>
      <c r="GA184" s="92"/>
      <c r="GB184" s="92"/>
      <c r="GC184" s="92"/>
      <c r="GD184" s="92"/>
      <c r="GE184" s="92"/>
      <c r="GF184" s="92"/>
      <c r="GG184" s="92"/>
      <c r="GH184" s="92"/>
      <c r="GI184" s="92"/>
      <c r="GJ184" s="92"/>
      <c r="GK184" s="92"/>
      <c r="GL184" s="92"/>
      <c r="GM184" s="92"/>
      <c r="GN184" s="92"/>
      <c r="GO184" s="92"/>
      <c r="GP184" s="92"/>
      <c r="GQ184" s="92"/>
    </row>
    <row r="185" spans="1:199" s="99" customFormat="1">
      <c r="A185" s="109" t="s">
        <v>355</v>
      </c>
      <c r="B185" s="109"/>
      <c r="C185" s="109"/>
      <c r="D185" s="124"/>
      <c r="E185" s="125"/>
      <c r="F185" s="125"/>
      <c r="G185" s="126"/>
      <c r="H185" s="125"/>
      <c r="I185" s="126"/>
      <c r="J185" s="124"/>
      <c r="K185" s="126"/>
      <c r="L185" s="92"/>
      <c r="M185" s="92"/>
      <c r="N185" s="92"/>
      <c r="O185" s="92"/>
      <c r="P185" s="111">
        <f t="shared" si="6"/>
        <v>0</v>
      </c>
      <c r="Q185" s="111">
        <f t="shared" si="7"/>
        <v>0</v>
      </c>
      <c r="R185" s="111">
        <f t="shared" si="8"/>
        <v>0</v>
      </c>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c r="DE185" s="92"/>
      <c r="DF185" s="92"/>
      <c r="DG185" s="92"/>
      <c r="DH185" s="92"/>
      <c r="DI185" s="92"/>
      <c r="DJ185" s="92"/>
      <c r="DK185" s="92"/>
      <c r="DL185" s="92"/>
      <c r="DM185" s="92"/>
      <c r="DN185" s="92"/>
      <c r="DO185" s="92"/>
      <c r="DP185" s="92"/>
      <c r="DQ185" s="92"/>
      <c r="DR185" s="92"/>
      <c r="DS185" s="92"/>
      <c r="DT185" s="92"/>
      <c r="DU185" s="92"/>
      <c r="DV185" s="92"/>
      <c r="DW185" s="92"/>
      <c r="DX185" s="92"/>
      <c r="DY185" s="92"/>
      <c r="DZ185" s="92"/>
      <c r="EA185" s="92"/>
      <c r="EB185" s="92"/>
      <c r="EC185" s="92"/>
      <c r="ED185" s="92"/>
      <c r="EE185" s="92"/>
      <c r="EF185" s="92"/>
      <c r="EG185" s="92"/>
      <c r="EH185" s="92"/>
      <c r="EI185" s="92"/>
      <c r="EJ185" s="92"/>
      <c r="EK185" s="92"/>
      <c r="EL185" s="92"/>
      <c r="EM185" s="92"/>
      <c r="EN185" s="92"/>
      <c r="EO185" s="92"/>
      <c r="EP185" s="92"/>
      <c r="EQ185" s="92"/>
      <c r="ER185" s="92"/>
      <c r="ES185" s="92"/>
      <c r="ET185" s="92"/>
      <c r="EU185" s="92"/>
      <c r="EV185" s="92"/>
      <c r="EW185" s="92"/>
      <c r="EX185" s="92"/>
      <c r="EY185" s="92"/>
      <c r="EZ185" s="92"/>
      <c r="FA185" s="92"/>
      <c r="FB185" s="92"/>
      <c r="FC185" s="92"/>
      <c r="FD185" s="92"/>
      <c r="FE185" s="92"/>
      <c r="FF185" s="92"/>
      <c r="FG185" s="92"/>
      <c r="FH185" s="92"/>
      <c r="FI185" s="92"/>
      <c r="FJ185" s="92"/>
      <c r="FK185" s="92"/>
      <c r="FL185" s="92"/>
      <c r="FM185" s="92"/>
      <c r="FN185" s="92"/>
      <c r="FO185" s="92"/>
      <c r="FP185" s="92"/>
      <c r="FQ185" s="92"/>
      <c r="FR185" s="92"/>
      <c r="FS185" s="92"/>
      <c r="FT185" s="92"/>
      <c r="FU185" s="92"/>
      <c r="FV185" s="92"/>
      <c r="FW185" s="92"/>
      <c r="FX185" s="92"/>
      <c r="FY185" s="92"/>
      <c r="FZ185" s="92"/>
      <c r="GA185" s="92"/>
      <c r="GB185" s="92"/>
      <c r="GC185" s="92"/>
      <c r="GD185" s="92"/>
      <c r="GE185" s="92"/>
      <c r="GF185" s="92"/>
      <c r="GG185" s="92"/>
      <c r="GH185" s="92"/>
      <c r="GI185" s="92"/>
      <c r="GJ185" s="92"/>
      <c r="GK185" s="92"/>
      <c r="GL185" s="92"/>
      <c r="GM185" s="92"/>
      <c r="GN185" s="92"/>
      <c r="GO185" s="92"/>
      <c r="GP185" s="92"/>
      <c r="GQ185" s="92"/>
    </row>
    <row r="186" spans="1:199" s="99" customFormat="1">
      <c r="A186" s="109" t="s">
        <v>356</v>
      </c>
      <c r="B186" s="109"/>
      <c r="C186" s="109"/>
      <c r="D186" s="124"/>
      <c r="E186" s="125"/>
      <c r="F186" s="125"/>
      <c r="G186" s="126"/>
      <c r="H186" s="125"/>
      <c r="I186" s="126"/>
      <c r="J186" s="124"/>
      <c r="K186" s="126"/>
      <c r="L186" s="92"/>
      <c r="M186" s="92"/>
      <c r="N186" s="92"/>
      <c r="O186" s="92"/>
      <c r="P186" s="111">
        <f t="shared" si="6"/>
        <v>0</v>
      </c>
      <c r="Q186" s="111">
        <f t="shared" si="7"/>
        <v>0</v>
      </c>
      <c r="R186" s="111">
        <f t="shared" si="8"/>
        <v>0</v>
      </c>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c r="DE186" s="92"/>
      <c r="DF186" s="92"/>
      <c r="DG186" s="92"/>
      <c r="DH186" s="92"/>
      <c r="DI186" s="92"/>
      <c r="DJ186" s="92"/>
      <c r="DK186" s="92"/>
      <c r="DL186" s="92"/>
      <c r="DM186" s="92"/>
      <c r="DN186" s="92"/>
      <c r="DO186" s="92"/>
      <c r="DP186" s="92"/>
      <c r="DQ186" s="92"/>
      <c r="DR186" s="92"/>
      <c r="DS186" s="92"/>
      <c r="DT186" s="92"/>
      <c r="DU186" s="92"/>
      <c r="DV186" s="92"/>
      <c r="DW186" s="92"/>
      <c r="DX186" s="92"/>
      <c r="DY186" s="92"/>
      <c r="DZ186" s="92"/>
      <c r="EA186" s="92"/>
      <c r="EB186" s="92"/>
      <c r="EC186" s="92"/>
      <c r="ED186" s="92"/>
      <c r="EE186" s="92"/>
      <c r="EF186" s="92"/>
      <c r="EG186" s="92"/>
      <c r="EH186" s="92"/>
      <c r="EI186" s="92"/>
      <c r="EJ186" s="92"/>
      <c r="EK186" s="92"/>
      <c r="EL186" s="92"/>
      <c r="EM186" s="92"/>
      <c r="EN186" s="92"/>
      <c r="EO186" s="92"/>
      <c r="EP186" s="92"/>
      <c r="EQ186" s="92"/>
      <c r="ER186" s="92"/>
      <c r="ES186" s="92"/>
      <c r="ET186" s="92"/>
      <c r="EU186" s="92"/>
      <c r="EV186" s="92"/>
      <c r="EW186" s="92"/>
      <c r="EX186" s="92"/>
      <c r="EY186" s="92"/>
      <c r="EZ186" s="92"/>
      <c r="FA186" s="92"/>
      <c r="FB186" s="92"/>
      <c r="FC186" s="92"/>
      <c r="FD186" s="92"/>
      <c r="FE186" s="92"/>
      <c r="FF186" s="92"/>
      <c r="FG186" s="92"/>
      <c r="FH186" s="92"/>
      <c r="FI186" s="92"/>
      <c r="FJ186" s="92"/>
      <c r="FK186" s="92"/>
      <c r="FL186" s="92"/>
      <c r="FM186" s="92"/>
      <c r="FN186" s="92"/>
      <c r="FO186" s="92"/>
      <c r="FP186" s="92"/>
      <c r="FQ186" s="92"/>
      <c r="FR186" s="92"/>
      <c r="FS186" s="92"/>
      <c r="FT186" s="92"/>
      <c r="FU186" s="92"/>
      <c r="FV186" s="92"/>
      <c r="FW186" s="92"/>
      <c r="FX186" s="92"/>
      <c r="FY186" s="92"/>
      <c r="FZ186" s="92"/>
      <c r="GA186" s="92"/>
      <c r="GB186" s="92"/>
      <c r="GC186" s="92"/>
      <c r="GD186" s="92"/>
      <c r="GE186" s="92"/>
      <c r="GF186" s="92"/>
      <c r="GG186" s="92"/>
      <c r="GH186" s="92"/>
      <c r="GI186" s="92"/>
      <c r="GJ186" s="92"/>
      <c r="GK186" s="92"/>
      <c r="GL186" s="92"/>
      <c r="GM186" s="92"/>
      <c r="GN186" s="92"/>
      <c r="GO186" s="92"/>
      <c r="GP186" s="92"/>
      <c r="GQ186" s="92"/>
    </row>
    <row r="187" spans="1:199" s="99" customFormat="1">
      <c r="A187" s="109" t="s">
        <v>357</v>
      </c>
      <c r="B187" s="109"/>
      <c r="C187" s="109"/>
      <c r="D187" s="124"/>
      <c r="E187" s="125"/>
      <c r="F187" s="125"/>
      <c r="G187" s="126"/>
      <c r="H187" s="125"/>
      <c r="I187" s="126"/>
      <c r="J187" s="124"/>
      <c r="K187" s="126"/>
      <c r="L187" s="92"/>
      <c r="M187" s="92"/>
      <c r="N187" s="92"/>
      <c r="O187" s="92"/>
      <c r="P187" s="111">
        <f t="shared" si="6"/>
        <v>0</v>
      </c>
      <c r="Q187" s="111">
        <f t="shared" si="7"/>
        <v>0</v>
      </c>
      <c r="R187" s="111">
        <f t="shared" si="8"/>
        <v>0</v>
      </c>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c r="DE187" s="92"/>
      <c r="DF187" s="92"/>
      <c r="DG187" s="92"/>
      <c r="DH187" s="92"/>
      <c r="DI187" s="92"/>
      <c r="DJ187" s="92"/>
      <c r="DK187" s="92"/>
      <c r="DL187" s="92"/>
      <c r="DM187" s="92"/>
      <c r="DN187" s="92"/>
      <c r="DO187" s="92"/>
      <c r="DP187" s="92"/>
      <c r="DQ187" s="92"/>
      <c r="DR187" s="92"/>
      <c r="DS187" s="92"/>
      <c r="DT187" s="92"/>
      <c r="DU187" s="92"/>
      <c r="DV187" s="92"/>
      <c r="DW187" s="92"/>
      <c r="DX187" s="92"/>
      <c r="DY187" s="92"/>
      <c r="DZ187" s="92"/>
      <c r="EA187" s="92"/>
      <c r="EB187" s="92"/>
      <c r="EC187" s="92"/>
      <c r="ED187" s="92"/>
      <c r="EE187" s="92"/>
      <c r="EF187" s="92"/>
      <c r="EG187" s="92"/>
      <c r="EH187" s="92"/>
      <c r="EI187" s="92"/>
      <c r="EJ187" s="92"/>
      <c r="EK187" s="92"/>
      <c r="EL187" s="92"/>
      <c r="EM187" s="92"/>
      <c r="EN187" s="92"/>
      <c r="EO187" s="92"/>
      <c r="EP187" s="92"/>
      <c r="EQ187" s="92"/>
      <c r="ER187" s="92"/>
      <c r="ES187" s="92"/>
      <c r="ET187" s="92"/>
      <c r="EU187" s="92"/>
      <c r="EV187" s="92"/>
      <c r="EW187" s="92"/>
      <c r="EX187" s="92"/>
      <c r="EY187" s="92"/>
      <c r="EZ187" s="92"/>
      <c r="FA187" s="92"/>
      <c r="FB187" s="92"/>
      <c r="FC187" s="92"/>
      <c r="FD187" s="92"/>
      <c r="FE187" s="92"/>
      <c r="FF187" s="92"/>
      <c r="FG187" s="92"/>
      <c r="FH187" s="92"/>
      <c r="FI187" s="92"/>
      <c r="FJ187" s="92"/>
      <c r="FK187" s="92"/>
      <c r="FL187" s="92"/>
      <c r="FM187" s="92"/>
      <c r="FN187" s="92"/>
      <c r="FO187" s="92"/>
      <c r="FP187" s="92"/>
      <c r="FQ187" s="92"/>
      <c r="FR187" s="92"/>
      <c r="FS187" s="92"/>
      <c r="FT187" s="92"/>
      <c r="FU187" s="92"/>
      <c r="FV187" s="92"/>
      <c r="FW187" s="92"/>
      <c r="FX187" s="92"/>
      <c r="FY187" s="92"/>
      <c r="FZ187" s="92"/>
      <c r="GA187" s="92"/>
      <c r="GB187" s="92"/>
      <c r="GC187" s="92"/>
      <c r="GD187" s="92"/>
      <c r="GE187" s="92"/>
      <c r="GF187" s="92"/>
      <c r="GG187" s="92"/>
      <c r="GH187" s="92"/>
      <c r="GI187" s="92"/>
      <c r="GJ187" s="92"/>
      <c r="GK187" s="92"/>
      <c r="GL187" s="92"/>
      <c r="GM187" s="92"/>
      <c r="GN187" s="92"/>
      <c r="GO187" s="92"/>
      <c r="GP187" s="92"/>
      <c r="GQ187" s="92"/>
    </row>
    <row r="188" spans="1:199" s="99" customFormat="1">
      <c r="A188" s="109" t="s">
        <v>358</v>
      </c>
      <c r="B188" s="109"/>
      <c r="C188" s="109"/>
      <c r="D188" s="124"/>
      <c r="E188" s="125"/>
      <c r="F188" s="125"/>
      <c r="G188" s="126"/>
      <c r="H188" s="125"/>
      <c r="I188" s="126"/>
      <c r="J188" s="124"/>
      <c r="K188" s="126"/>
      <c r="L188" s="92"/>
      <c r="M188" s="92"/>
      <c r="N188" s="92"/>
      <c r="O188" s="92"/>
      <c r="P188" s="111">
        <f t="shared" si="6"/>
        <v>0</v>
      </c>
      <c r="Q188" s="111">
        <f t="shared" si="7"/>
        <v>0</v>
      </c>
      <c r="R188" s="111">
        <f t="shared" si="8"/>
        <v>0</v>
      </c>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row>
    <row r="189" spans="1:199" s="99" customFormat="1">
      <c r="A189" s="109" t="s">
        <v>359</v>
      </c>
      <c r="B189" s="109"/>
      <c r="C189" s="109"/>
      <c r="D189" s="124"/>
      <c r="E189" s="125"/>
      <c r="F189" s="125"/>
      <c r="G189" s="126"/>
      <c r="H189" s="125"/>
      <c r="I189" s="126"/>
      <c r="J189" s="124"/>
      <c r="K189" s="126"/>
      <c r="L189" s="92"/>
      <c r="M189" s="92"/>
      <c r="N189" s="92"/>
      <c r="O189" s="92"/>
      <c r="P189" s="111">
        <f t="shared" si="6"/>
        <v>0</v>
      </c>
      <c r="Q189" s="111">
        <f t="shared" si="7"/>
        <v>0</v>
      </c>
      <c r="R189" s="111">
        <f t="shared" si="8"/>
        <v>0</v>
      </c>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row>
    <row r="190" spans="1:199" s="99" customFormat="1">
      <c r="A190" s="109" t="s">
        <v>360</v>
      </c>
      <c r="B190" s="109"/>
      <c r="C190" s="109"/>
      <c r="D190" s="124"/>
      <c r="E190" s="125"/>
      <c r="F190" s="125"/>
      <c r="G190" s="126"/>
      <c r="H190" s="125"/>
      <c r="I190" s="126"/>
      <c r="J190" s="124"/>
      <c r="K190" s="126"/>
      <c r="L190" s="92"/>
      <c r="M190" s="92"/>
      <c r="N190" s="92"/>
      <c r="O190" s="92"/>
      <c r="P190" s="111">
        <f t="shared" si="6"/>
        <v>0</v>
      </c>
      <c r="Q190" s="111">
        <f t="shared" si="7"/>
        <v>0</v>
      </c>
      <c r="R190" s="111">
        <f t="shared" si="8"/>
        <v>0</v>
      </c>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row>
    <row r="191" spans="1:199" s="99" customFormat="1">
      <c r="A191" s="109" t="s">
        <v>361</v>
      </c>
      <c r="B191" s="109"/>
      <c r="C191" s="109"/>
      <c r="D191" s="124"/>
      <c r="E191" s="125"/>
      <c r="F191" s="125"/>
      <c r="G191" s="126"/>
      <c r="H191" s="125"/>
      <c r="I191" s="126"/>
      <c r="J191" s="124"/>
      <c r="K191" s="126"/>
      <c r="L191" s="92"/>
      <c r="M191" s="92"/>
      <c r="N191" s="92"/>
      <c r="O191" s="92"/>
      <c r="P191" s="111">
        <f t="shared" si="6"/>
        <v>0</v>
      </c>
      <c r="Q191" s="111">
        <f t="shared" si="7"/>
        <v>0</v>
      </c>
      <c r="R191" s="111">
        <f t="shared" si="8"/>
        <v>0</v>
      </c>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row>
    <row r="192" spans="1:199" s="99" customFormat="1">
      <c r="A192" s="109" t="s">
        <v>362</v>
      </c>
      <c r="B192" s="109"/>
      <c r="C192" s="109"/>
      <c r="D192" s="124"/>
      <c r="E192" s="125"/>
      <c r="F192" s="125"/>
      <c r="G192" s="126"/>
      <c r="H192" s="125"/>
      <c r="I192" s="126"/>
      <c r="J192" s="124"/>
      <c r="K192" s="126"/>
      <c r="L192" s="92"/>
      <c r="M192" s="92"/>
      <c r="N192" s="92"/>
      <c r="O192" s="92"/>
      <c r="P192" s="111">
        <f t="shared" si="6"/>
        <v>0</v>
      </c>
      <c r="Q192" s="111">
        <f t="shared" si="7"/>
        <v>0</v>
      </c>
      <c r="R192" s="111">
        <f t="shared" si="8"/>
        <v>0</v>
      </c>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row>
    <row r="193" spans="1:199" s="99" customFormat="1">
      <c r="A193" s="109" t="s">
        <v>363</v>
      </c>
      <c r="B193" s="109"/>
      <c r="C193" s="109"/>
      <c r="D193" s="124"/>
      <c r="E193" s="125"/>
      <c r="F193" s="125"/>
      <c r="G193" s="126"/>
      <c r="H193" s="125"/>
      <c r="I193" s="126"/>
      <c r="J193" s="124"/>
      <c r="K193" s="126"/>
      <c r="L193" s="92"/>
      <c r="M193" s="92"/>
      <c r="N193" s="92"/>
      <c r="O193" s="92"/>
      <c r="P193" s="111">
        <f t="shared" si="6"/>
        <v>0</v>
      </c>
      <c r="Q193" s="111">
        <f t="shared" si="7"/>
        <v>0</v>
      </c>
      <c r="R193" s="111">
        <f t="shared" si="8"/>
        <v>0</v>
      </c>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row>
    <row r="194" spans="1:199" s="99" customFormat="1">
      <c r="A194" s="109" t="s">
        <v>364</v>
      </c>
      <c r="B194" s="109"/>
      <c r="C194" s="109"/>
      <c r="D194" s="124"/>
      <c r="E194" s="125"/>
      <c r="F194" s="125"/>
      <c r="G194" s="126"/>
      <c r="H194" s="125"/>
      <c r="I194" s="126"/>
      <c r="J194" s="124"/>
      <c r="K194" s="126"/>
      <c r="L194" s="92"/>
      <c r="M194" s="92"/>
      <c r="N194" s="92"/>
      <c r="O194" s="92"/>
      <c r="P194" s="111">
        <f t="shared" si="6"/>
        <v>0</v>
      </c>
      <c r="Q194" s="111">
        <f t="shared" si="7"/>
        <v>0</v>
      </c>
      <c r="R194" s="111">
        <f t="shared" si="8"/>
        <v>0</v>
      </c>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row>
    <row r="195" spans="1:199" s="99" customFormat="1">
      <c r="A195" s="109" t="s">
        <v>365</v>
      </c>
      <c r="B195" s="109"/>
      <c r="C195" s="109"/>
      <c r="D195" s="124"/>
      <c r="E195" s="125"/>
      <c r="F195" s="125"/>
      <c r="G195" s="126"/>
      <c r="H195" s="125"/>
      <c r="I195" s="126"/>
      <c r="J195" s="124"/>
      <c r="K195" s="126"/>
      <c r="L195" s="92"/>
      <c r="M195" s="92"/>
      <c r="N195" s="92"/>
      <c r="O195" s="92"/>
      <c r="P195" s="111">
        <f t="shared" si="6"/>
        <v>0</v>
      </c>
      <c r="Q195" s="111">
        <f t="shared" si="7"/>
        <v>0</v>
      </c>
      <c r="R195" s="111">
        <f t="shared" si="8"/>
        <v>0</v>
      </c>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row>
    <row r="196" spans="1:199" s="99" customFormat="1">
      <c r="A196" s="109" t="s">
        <v>366</v>
      </c>
      <c r="B196" s="109"/>
      <c r="C196" s="109"/>
      <c r="D196" s="124"/>
      <c r="E196" s="125"/>
      <c r="F196" s="125"/>
      <c r="G196" s="126"/>
      <c r="H196" s="125"/>
      <c r="I196" s="126"/>
      <c r="J196" s="124"/>
      <c r="K196" s="126"/>
      <c r="L196" s="92"/>
      <c r="M196" s="92"/>
      <c r="N196" s="92"/>
      <c r="O196" s="92"/>
      <c r="P196" s="111">
        <f t="shared" si="6"/>
        <v>0</v>
      </c>
      <c r="Q196" s="111">
        <f t="shared" si="7"/>
        <v>0</v>
      </c>
      <c r="R196" s="111">
        <f t="shared" si="8"/>
        <v>0</v>
      </c>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row>
    <row r="197" spans="1:199" s="99" customFormat="1">
      <c r="A197" s="109" t="s">
        <v>367</v>
      </c>
      <c r="B197" s="109"/>
      <c r="C197" s="109"/>
      <c r="D197" s="124"/>
      <c r="E197" s="125"/>
      <c r="F197" s="125"/>
      <c r="G197" s="126"/>
      <c r="H197" s="125"/>
      <c r="I197" s="126"/>
      <c r="J197" s="124"/>
      <c r="K197" s="126"/>
      <c r="L197" s="92"/>
      <c r="M197" s="92"/>
      <c r="N197" s="92"/>
      <c r="O197" s="92"/>
      <c r="P197" s="111">
        <f t="shared" si="6"/>
        <v>0</v>
      </c>
      <c r="Q197" s="111">
        <f t="shared" si="7"/>
        <v>0</v>
      </c>
      <c r="R197" s="111">
        <f t="shared" si="8"/>
        <v>0</v>
      </c>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row>
    <row r="198" spans="1:199" s="99" customFormat="1">
      <c r="A198" s="109" t="s">
        <v>368</v>
      </c>
      <c r="B198" s="109"/>
      <c r="C198" s="109"/>
      <c r="D198" s="124"/>
      <c r="E198" s="125"/>
      <c r="F198" s="125"/>
      <c r="G198" s="126"/>
      <c r="H198" s="125"/>
      <c r="I198" s="126"/>
      <c r="J198" s="124"/>
      <c r="K198" s="126"/>
      <c r="L198" s="92"/>
      <c r="M198" s="92"/>
      <c r="N198" s="92"/>
      <c r="O198" s="92"/>
      <c r="P198" s="111">
        <f t="shared" si="6"/>
        <v>0</v>
      </c>
      <c r="Q198" s="111">
        <f t="shared" si="7"/>
        <v>0</v>
      </c>
      <c r="R198" s="111">
        <f t="shared" si="8"/>
        <v>0</v>
      </c>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c r="DU198" s="92"/>
      <c r="DV198" s="92"/>
      <c r="DW198" s="92"/>
      <c r="DX198" s="92"/>
      <c r="DY198" s="92"/>
      <c r="DZ198" s="92"/>
      <c r="EA198" s="92"/>
      <c r="EB198" s="92"/>
      <c r="EC198" s="92"/>
      <c r="ED198" s="92"/>
      <c r="EE198" s="92"/>
      <c r="EF198" s="92"/>
      <c r="EG198" s="92"/>
      <c r="EH198" s="92"/>
      <c r="EI198" s="92"/>
      <c r="EJ198" s="92"/>
      <c r="EK198" s="92"/>
      <c r="EL198" s="92"/>
      <c r="EM198" s="92"/>
      <c r="EN198" s="92"/>
      <c r="EO198" s="92"/>
      <c r="EP198" s="92"/>
      <c r="EQ198" s="92"/>
      <c r="ER198" s="92"/>
      <c r="ES198" s="92"/>
      <c r="ET198" s="92"/>
      <c r="EU198" s="92"/>
      <c r="EV198" s="92"/>
      <c r="EW198" s="92"/>
      <c r="EX198" s="92"/>
      <c r="EY198" s="92"/>
      <c r="EZ198" s="92"/>
      <c r="FA198" s="92"/>
      <c r="FB198" s="92"/>
      <c r="FC198" s="92"/>
      <c r="FD198" s="92"/>
      <c r="FE198" s="92"/>
      <c r="FF198" s="92"/>
      <c r="FG198" s="92"/>
      <c r="FH198" s="92"/>
      <c r="FI198" s="92"/>
      <c r="FJ198" s="92"/>
      <c r="FK198" s="92"/>
      <c r="FL198" s="92"/>
      <c r="FM198" s="92"/>
      <c r="FN198" s="92"/>
      <c r="FO198" s="92"/>
      <c r="FP198" s="92"/>
      <c r="FQ198" s="92"/>
      <c r="FR198" s="92"/>
      <c r="FS198" s="92"/>
      <c r="FT198" s="92"/>
      <c r="FU198" s="92"/>
      <c r="FV198" s="92"/>
      <c r="FW198" s="92"/>
      <c r="FX198" s="92"/>
      <c r="FY198" s="92"/>
      <c r="FZ198" s="92"/>
      <c r="GA198" s="92"/>
      <c r="GB198" s="92"/>
      <c r="GC198" s="92"/>
      <c r="GD198" s="92"/>
      <c r="GE198" s="92"/>
      <c r="GF198" s="92"/>
      <c r="GG198" s="92"/>
      <c r="GH198" s="92"/>
      <c r="GI198" s="92"/>
      <c r="GJ198" s="92"/>
      <c r="GK198" s="92"/>
      <c r="GL198" s="92"/>
      <c r="GM198" s="92"/>
      <c r="GN198" s="92"/>
      <c r="GO198" s="92"/>
      <c r="GP198" s="92"/>
      <c r="GQ198" s="92"/>
    </row>
    <row r="199" spans="1:199" s="99" customFormat="1">
      <c r="A199" s="109" t="s">
        <v>369</v>
      </c>
      <c r="B199" s="109"/>
      <c r="C199" s="109"/>
      <c r="D199" s="124"/>
      <c r="E199" s="125"/>
      <c r="F199" s="125"/>
      <c r="G199" s="126"/>
      <c r="H199" s="125"/>
      <c r="I199" s="126"/>
      <c r="J199" s="124"/>
      <c r="K199" s="126"/>
      <c r="L199" s="92"/>
      <c r="M199" s="92"/>
      <c r="N199" s="92"/>
      <c r="O199" s="92"/>
      <c r="P199" s="111">
        <f t="shared" si="6"/>
        <v>0</v>
      </c>
      <c r="Q199" s="111">
        <f t="shared" si="7"/>
        <v>0</v>
      </c>
      <c r="R199" s="111">
        <f t="shared" si="8"/>
        <v>0</v>
      </c>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c r="DE199" s="92"/>
      <c r="DF199" s="92"/>
      <c r="DG199" s="92"/>
      <c r="DH199" s="92"/>
      <c r="DI199" s="92"/>
      <c r="DJ199" s="92"/>
      <c r="DK199" s="92"/>
      <c r="DL199" s="92"/>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92"/>
      <c r="EK199" s="92"/>
      <c r="EL199" s="92"/>
      <c r="EM199" s="92"/>
      <c r="EN199" s="92"/>
      <c r="EO199" s="92"/>
      <c r="EP199" s="92"/>
      <c r="EQ199" s="92"/>
      <c r="ER199" s="92"/>
      <c r="ES199" s="92"/>
      <c r="ET199" s="92"/>
      <c r="EU199" s="92"/>
      <c r="EV199" s="92"/>
      <c r="EW199" s="92"/>
      <c r="EX199" s="92"/>
      <c r="EY199" s="92"/>
      <c r="EZ199" s="92"/>
      <c r="FA199" s="92"/>
      <c r="FB199" s="92"/>
      <c r="FC199" s="92"/>
      <c r="FD199" s="92"/>
      <c r="FE199" s="92"/>
      <c r="FF199" s="92"/>
      <c r="FG199" s="92"/>
      <c r="FH199" s="92"/>
      <c r="FI199" s="92"/>
      <c r="FJ199" s="92"/>
      <c r="FK199" s="92"/>
      <c r="FL199" s="92"/>
      <c r="FM199" s="92"/>
      <c r="FN199" s="92"/>
      <c r="FO199" s="92"/>
      <c r="FP199" s="92"/>
      <c r="FQ199" s="92"/>
      <c r="FR199" s="92"/>
      <c r="FS199" s="92"/>
      <c r="FT199" s="92"/>
      <c r="FU199" s="92"/>
      <c r="FV199" s="92"/>
      <c r="FW199" s="92"/>
      <c r="FX199" s="92"/>
      <c r="FY199" s="92"/>
      <c r="FZ199" s="92"/>
      <c r="GA199" s="92"/>
      <c r="GB199" s="92"/>
      <c r="GC199" s="92"/>
      <c r="GD199" s="92"/>
      <c r="GE199" s="92"/>
      <c r="GF199" s="92"/>
      <c r="GG199" s="92"/>
      <c r="GH199" s="92"/>
      <c r="GI199" s="92"/>
      <c r="GJ199" s="92"/>
      <c r="GK199" s="92"/>
      <c r="GL199" s="92"/>
      <c r="GM199" s="92"/>
      <c r="GN199" s="92"/>
      <c r="GO199" s="92"/>
      <c r="GP199" s="92"/>
      <c r="GQ199" s="92"/>
    </row>
    <row r="200" spans="1:199" s="99" customFormat="1">
      <c r="A200" s="109" t="s">
        <v>370</v>
      </c>
      <c r="B200" s="109"/>
      <c r="C200" s="109"/>
      <c r="D200" s="124"/>
      <c r="E200" s="125"/>
      <c r="F200" s="125"/>
      <c r="G200" s="126"/>
      <c r="H200" s="125"/>
      <c r="I200" s="126"/>
      <c r="J200" s="124"/>
      <c r="K200" s="126"/>
      <c r="L200" s="92"/>
      <c r="M200" s="92"/>
      <c r="N200" s="92"/>
      <c r="O200" s="92"/>
      <c r="P200" s="111">
        <f t="shared" si="6"/>
        <v>0</v>
      </c>
      <c r="Q200" s="111">
        <f t="shared" si="7"/>
        <v>0</v>
      </c>
      <c r="R200" s="111">
        <f t="shared" si="8"/>
        <v>0</v>
      </c>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c r="DE200" s="92"/>
      <c r="DF200" s="92"/>
      <c r="DG200" s="92"/>
      <c r="DH200" s="92"/>
      <c r="DI200" s="92"/>
      <c r="DJ200" s="92"/>
      <c r="DK200" s="92"/>
      <c r="DL200" s="92"/>
      <c r="DM200" s="92"/>
      <c r="DN200" s="92"/>
      <c r="DO200" s="92"/>
      <c r="DP200" s="92"/>
      <c r="DQ200" s="92"/>
      <c r="DR200" s="92"/>
      <c r="DS200" s="92"/>
      <c r="DT200" s="92"/>
      <c r="DU200" s="92"/>
      <c r="DV200" s="92"/>
      <c r="DW200" s="92"/>
      <c r="DX200" s="92"/>
      <c r="DY200" s="92"/>
      <c r="DZ200" s="92"/>
      <c r="EA200" s="92"/>
      <c r="EB200" s="92"/>
      <c r="EC200" s="92"/>
      <c r="ED200" s="92"/>
      <c r="EE200" s="92"/>
      <c r="EF200" s="92"/>
      <c r="EG200" s="92"/>
      <c r="EH200" s="92"/>
      <c r="EI200" s="92"/>
      <c r="EJ200" s="92"/>
      <c r="EK200" s="92"/>
      <c r="EL200" s="92"/>
      <c r="EM200" s="92"/>
      <c r="EN200" s="92"/>
      <c r="EO200" s="92"/>
      <c r="EP200" s="92"/>
      <c r="EQ200" s="92"/>
      <c r="ER200" s="92"/>
      <c r="ES200" s="92"/>
      <c r="ET200" s="92"/>
      <c r="EU200" s="92"/>
      <c r="EV200" s="92"/>
      <c r="EW200" s="92"/>
      <c r="EX200" s="92"/>
      <c r="EY200" s="92"/>
      <c r="EZ200" s="92"/>
      <c r="FA200" s="92"/>
      <c r="FB200" s="92"/>
      <c r="FC200" s="92"/>
      <c r="FD200" s="92"/>
      <c r="FE200" s="92"/>
      <c r="FF200" s="92"/>
      <c r="FG200" s="92"/>
      <c r="FH200" s="92"/>
      <c r="FI200" s="92"/>
      <c r="FJ200" s="92"/>
      <c r="FK200" s="92"/>
      <c r="FL200" s="92"/>
      <c r="FM200" s="92"/>
      <c r="FN200" s="92"/>
      <c r="FO200" s="92"/>
      <c r="FP200" s="92"/>
      <c r="FQ200" s="92"/>
      <c r="FR200" s="92"/>
      <c r="FS200" s="92"/>
      <c r="FT200" s="92"/>
      <c r="FU200" s="92"/>
      <c r="FV200" s="92"/>
      <c r="FW200" s="92"/>
      <c r="FX200" s="92"/>
      <c r="FY200" s="92"/>
      <c r="FZ200" s="92"/>
      <c r="GA200" s="92"/>
      <c r="GB200" s="92"/>
      <c r="GC200" s="92"/>
      <c r="GD200" s="92"/>
      <c r="GE200" s="92"/>
      <c r="GF200" s="92"/>
      <c r="GG200" s="92"/>
      <c r="GH200" s="92"/>
      <c r="GI200" s="92"/>
      <c r="GJ200" s="92"/>
      <c r="GK200" s="92"/>
      <c r="GL200" s="92"/>
      <c r="GM200" s="92"/>
      <c r="GN200" s="92"/>
      <c r="GO200" s="92"/>
      <c r="GP200" s="92"/>
      <c r="GQ200" s="92"/>
    </row>
    <row r="201" spans="1:199" s="99" customFormat="1">
      <c r="A201" s="109" t="s">
        <v>371</v>
      </c>
      <c r="B201" s="109"/>
      <c r="C201" s="109"/>
      <c r="D201" s="124"/>
      <c r="E201" s="125"/>
      <c r="F201" s="125"/>
      <c r="G201" s="126"/>
      <c r="H201" s="125"/>
      <c r="I201" s="126"/>
      <c r="J201" s="124"/>
      <c r="K201" s="126"/>
      <c r="L201" s="92"/>
      <c r="M201" s="92"/>
      <c r="N201" s="92"/>
      <c r="O201" s="92"/>
      <c r="P201" s="111">
        <f t="shared" si="6"/>
        <v>0</v>
      </c>
      <c r="Q201" s="111">
        <f t="shared" si="7"/>
        <v>0</v>
      </c>
      <c r="R201" s="111">
        <f t="shared" si="8"/>
        <v>0</v>
      </c>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c r="DE201" s="92"/>
      <c r="DF201" s="92"/>
      <c r="DG201" s="92"/>
      <c r="DH201" s="92"/>
      <c r="DI201" s="92"/>
      <c r="DJ201" s="92"/>
      <c r="DK201" s="92"/>
      <c r="DL201" s="92"/>
      <c r="DM201" s="92"/>
      <c r="DN201" s="92"/>
      <c r="DO201" s="92"/>
      <c r="DP201" s="92"/>
      <c r="DQ201" s="92"/>
      <c r="DR201" s="92"/>
      <c r="DS201" s="92"/>
      <c r="DT201" s="92"/>
      <c r="DU201" s="92"/>
      <c r="DV201" s="92"/>
      <c r="DW201" s="92"/>
      <c r="DX201" s="92"/>
      <c r="DY201" s="92"/>
      <c r="DZ201" s="92"/>
      <c r="EA201" s="92"/>
      <c r="EB201" s="92"/>
      <c r="EC201" s="92"/>
      <c r="ED201" s="92"/>
      <c r="EE201" s="92"/>
      <c r="EF201" s="92"/>
      <c r="EG201" s="92"/>
      <c r="EH201" s="92"/>
      <c r="EI201" s="92"/>
      <c r="EJ201" s="92"/>
      <c r="EK201" s="92"/>
      <c r="EL201" s="92"/>
      <c r="EM201" s="92"/>
      <c r="EN201" s="92"/>
      <c r="EO201" s="92"/>
      <c r="EP201" s="92"/>
      <c r="EQ201" s="92"/>
      <c r="ER201" s="92"/>
      <c r="ES201" s="92"/>
      <c r="ET201" s="92"/>
      <c r="EU201" s="92"/>
      <c r="EV201" s="92"/>
      <c r="EW201" s="92"/>
      <c r="EX201" s="92"/>
      <c r="EY201" s="92"/>
      <c r="EZ201" s="92"/>
      <c r="FA201" s="92"/>
      <c r="FB201" s="92"/>
      <c r="FC201" s="92"/>
      <c r="FD201" s="92"/>
      <c r="FE201" s="92"/>
      <c r="FF201" s="92"/>
      <c r="FG201" s="92"/>
      <c r="FH201" s="92"/>
      <c r="FI201" s="92"/>
      <c r="FJ201" s="92"/>
      <c r="FK201" s="92"/>
      <c r="FL201" s="92"/>
      <c r="FM201" s="92"/>
      <c r="FN201" s="92"/>
      <c r="FO201" s="92"/>
      <c r="FP201" s="92"/>
      <c r="FQ201" s="92"/>
      <c r="FR201" s="92"/>
      <c r="FS201" s="92"/>
      <c r="FT201" s="92"/>
      <c r="FU201" s="92"/>
      <c r="FV201" s="92"/>
      <c r="FW201" s="92"/>
      <c r="FX201" s="92"/>
      <c r="FY201" s="92"/>
      <c r="FZ201" s="92"/>
      <c r="GA201" s="92"/>
      <c r="GB201" s="92"/>
      <c r="GC201" s="92"/>
      <c r="GD201" s="92"/>
      <c r="GE201" s="92"/>
      <c r="GF201" s="92"/>
      <c r="GG201" s="92"/>
      <c r="GH201" s="92"/>
      <c r="GI201" s="92"/>
      <c r="GJ201" s="92"/>
      <c r="GK201" s="92"/>
      <c r="GL201" s="92"/>
      <c r="GM201" s="92"/>
      <c r="GN201" s="92"/>
      <c r="GO201" s="92"/>
      <c r="GP201" s="92"/>
      <c r="GQ201" s="92"/>
    </row>
    <row r="202" spans="1:199" s="99" customFormat="1">
      <c r="A202" s="109" t="s">
        <v>372</v>
      </c>
      <c r="B202" s="109"/>
      <c r="C202" s="109"/>
      <c r="D202" s="124"/>
      <c r="E202" s="125"/>
      <c r="F202" s="125"/>
      <c r="G202" s="126"/>
      <c r="H202" s="125"/>
      <c r="I202" s="126"/>
      <c r="J202" s="124"/>
      <c r="K202" s="126"/>
      <c r="L202" s="92"/>
      <c r="M202" s="92"/>
      <c r="N202" s="92"/>
      <c r="O202" s="92"/>
      <c r="P202" s="111">
        <f t="shared" ref="P202:P265" si="9">IF($J202="Open",1,0)</f>
        <v>0</v>
      </c>
      <c r="Q202" s="111">
        <f t="shared" ref="Q202:Q265" si="10">IF($J202="Closed",1,0)</f>
        <v>0</v>
      </c>
      <c r="R202" s="111">
        <f t="shared" ref="R202:R265" si="11">IF($J202="On Hold",1,0)</f>
        <v>0</v>
      </c>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c r="DE202" s="92"/>
      <c r="DF202" s="92"/>
      <c r="DG202" s="92"/>
      <c r="DH202" s="92"/>
      <c r="DI202" s="92"/>
      <c r="DJ202" s="92"/>
      <c r="DK202" s="92"/>
      <c r="DL202" s="92"/>
      <c r="DM202" s="92"/>
      <c r="DN202" s="92"/>
      <c r="DO202" s="92"/>
      <c r="DP202" s="92"/>
      <c r="DQ202" s="92"/>
      <c r="DR202" s="92"/>
      <c r="DS202" s="92"/>
      <c r="DT202" s="92"/>
      <c r="DU202" s="92"/>
      <c r="DV202" s="92"/>
      <c r="DW202" s="92"/>
      <c r="DX202" s="92"/>
      <c r="DY202" s="92"/>
      <c r="DZ202" s="92"/>
      <c r="EA202" s="92"/>
      <c r="EB202" s="92"/>
      <c r="EC202" s="92"/>
      <c r="ED202" s="92"/>
      <c r="EE202" s="92"/>
      <c r="EF202" s="92"/>
      <c r="EG202" s="92"/>
      <c r="EH202" s="92"/>
      <c r="EI202" s="92"/>
      <c r="EJ202" s="92"/>
      <c r="EK202" s="92"/>
      <c r="EL202" s="92"/>
      <c r="EM202" s="92"/>
      <c r="EN202" s="92"/>
      <c r="EO202" s="92"/>
      <c r="EP202" s="92"/>
      <c r="EQ202" s="92"/>
      <c r="ER202" s="92"/>
      <c r="ES202" s="92"/>
      <c r="ET202" s="92"/>
      <c r="EU202" s="92"/>
      <c r="EV202" s="92"/>
      <c r="EW202" s="92"/>
      <c r="EX202" s="92"/>
      <c r="EY202" s="92"/>
      <c r="EZ202" s="92"/>
      <c r="FA202" s="92"/>
      <c r="FB202" s="92"/>
      <c r="FC202" s="92"/>
      <c r="FD202" s="92"/>
      <c r="FE202" s="92"/>
      <c r="FF202" s="92"/>
      <c r="FG202" s="92"/>
      <c r="FH202" s="92"/>
      <c r="FI202" s="92"/>
      <c r="FJ202" s="92"/>
      <c r="FK202" s="92"/>
      <c r="FL202" s="92"/>
      <c r="FM202" s="92"/>
      <c r="FN202" s="92"/>
      <c r="FO202" s="92"/>
      <c r="FP202" s="92"/>
      <c r="FQ202" s="92"/>
      <c r="FR202" s="92"/>
      <c r="FS202" s="92"/>
      <c r="FT202" s="92"/>
      <c r="FU202" s="92"/>
      <c r="FV202" s="92"/>
      <c r="FW202" s="92"/>
      <c r="FX202" s="92"/>
      <c r="FY202" s="92"/>
      <c r="FZ202" s="92"/>
      <c r="GA202" s="92"/>
      <c r="GB202" s="92"/>
      <c r="GC202" s="92"/>
      <c r="GD202" s="92"/>
      <c r="GE202" s="92"/>
      <c r="GF202" s="92"/>
      <c r="GG202" s="92"/>
      <c r="GH202" s="92"/>
      <c r="GI202" s="92"/>
      <c r="GJ202" s="92"/>
      <c r="GK202" s="92"/>
      <c r="GL202" s="92"/>
      <c r="GM202" s="92"/>
      <c r="GN202" s="92"/>
      <c r="GO202" s="92"/>
      <c r="GP202" s="92"/>
      <c r="GQ202" s="92"/>
    </row>
    <row r="203" spans="1:199" s="99" customFormat="1">
      <c r="A203" s="109" t="s">
        <v>373</v>
      </c>
      <c r="B203" s="109"/>
      <c r="C203" s="109"/>
      <c r="D203" s="124"/>
      <c r="E203" s="125"/>
      <c r="F203" s="125"/>
      <c r="G203" s="126"/>
      <c r="H203" s="125"/>
      <c r="I203" s="126"/>
      <c r="J203" s="124"/>
      <c r="K203" s="126"/>
      <c r="L203" s="92"/>
      <c r="M203" s="92"/>
      <c r="N203" s="92"/>
      <c r="O203" s="92"/>
      <c r="P203" s="111">
        <f t="shared" si="9"/>
        <v>0</v>
      </c>
      <c r="Q203" s="111">
        <f t="shared" si="10"/>
        <v>0</v>
      </c>
      <c r="R203" s="111">
        <f t="shared" si="11"/>
        <v>0</v>
      </c>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c r="DU203" s="92"/>
      <c r="DV203" s="92"/>
      <c r="DW203" s="92"/>
      <c r="DX203" s="92"/>
      <c r="DY203" s="92"/>
      <c r="DZ203" s="92"/>
      <c r="EA203" s="92"/>
      <c r="EB203" s="92"/>
      <c r="EC203" s="92"/>
      <c r="ED203" s="92"/>
      <c r="EE203" s="92"/>
      <c r="EF203" s="92"/>
      <c r="EG203" s="92"/>
      <c r="EH203" s="92"/>
      <c r="EI203" s="92"/>
      <c r="EJ203" s="92"/>
      <c r="EK203" s="92"/>
      <c r="EL203" s="92"/>
      <c r="EM203" s="92"/>
      <c r="EN203" s="92"/>
      <c r="EO203" s="92"/>
      <c r="EP203" s="92"/>
      <c r="EQ203" s="92"/>
      <c r="ER203" s="92"/>
      <c r="ES203" s="92"/>
      <c r="ET203" s="92"/>
      <c r="EU203" s="92"/>
      <c r="EV203" s="92"/>
      <c r="EW203" s="92"/>
      <c r="EX203" s="92"/>
      <c r="EY203" s="92"/>
      <c r="EZ203" s="92"/>
      <c r="FA203" s="92"/>
      <c r="FB203" s="92"/>
      <c r="FC203" s="92"/>
      <c r="FD203" s="92"/>
      <c r="FE203" s="92"/>
      <c r="FF203" s="92"/>
      <c r="FG203" s="92"/>
      <c r="FH203" s="92"/>
      <c r="FI203" s="92"/>
      <c r="FJ203" s="92"/>
      <c r="FK203" s="92"/>
      <c r="FL203" s="92"/>
      <c r="FM203" s="92"/>
      <c r="FN203" s="92"/>
      <c r="FO203" s="92"/>
      <c r="FP203" s="92"/>
      <c r="FQ203" s="92"/>
      <c r="FR203" s="92"/>
      <c r="FS203" s="92"/>
      <c r="FT203" s="92"/>
      <c r="FU203" s="92"/>
      <c r="FV203" s="92"/>
      <c r="FW203" s="92"/>
      <c r="FX203" s="92"/>
      <c r="FY203" s="92"/>
      <c r="FZ203" s="92"/>
      <c r="GA203" s="92"/>
      <c r="GB203" s="92"/>
      <c r="GC203" s="92"/>
      <c r="GD203" s="92"/>
      <c r="GE203" s="92"/>
      <c r="GF203" s="92"/>
      <c r="GG203" s="92"/>
      <c r="GH203" s="92"/>
      <c r="GI203" s="92"/>
      <c r="GJ203" s="92"/>
      <c r="GK203" s="92"/>
      <c r="GL203" s="92"/>
      <c r="GM203" s="92"/>
      <c r="GN203" s="92"/>
      <c r="GO203" s="92"/>
      <c r="GP203" s="92"/>
      <c r="GQ203" s="92"/>
    </row>
    <row r="204" spans="1:199" s="99" customFormat="1">
      <c r="A204" s="109" t="s">
        <v>374</v>
      </c>
      <c r="B204" s="109"/>
      <c r="C204" s="109"/>
      <c r="D204" s="124"/>
      <c r="E204" s="125"/>
      <c r="F204" s="125"/>
      <c r="G204" s="126"/>
      <c r="H204" s="125"/>
      <c r="I204" s="126"/>
      <c r="J204" s="124"/>
      <c r="K204" s="126"/>
      <c r="L204" s="92"/>
      <c r="M204" s="92"/>
      <c r="N204" s="92"/>
      <c r="O204" s="92"/>
      <c r="P204" s="111">
        <f t="shared" si="9"/>
        <v>0</v>
      </c>
      <c r="Q204" s="111">
        <f t="shared" si="10"/>
        <v>0</v>
      </c>
      <c r="R204" s="111">
        <f t="shared" si="11"/>
        <v>0</v>
      </c>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c r="CM204" s="92"/>
      <c r="CN204" s="92"/>
      <c r="CO204" s="92"/>
      <c r="CP204" s="92"/>
      <c r="CQ204" s="92"/>
      <c r="CR204" s="92"/>
      <c r="CS204" s="92"/>
      <c r="CT204" s="92"/>
      <c r="CU204" s="92"/>
      <c r="CV204" s="92"/>
      <c r="CW204" s="92"/>
      <c r="CX204" s="92"/>
      <c r="CY204" s="92"/>
      <c r="CZ204" s="92"/>
      <c r="DA204" s="92"/>
      <c r="DB204" s="92"/>
      <c r="DC204" s="92"/>
      <c r="DD204" s="92"/>
      <c r="DE204" s="92"/>
      <c r="DF204" s="92"/>
      <c r="DG204" s="92"/>
      <c r="DH204" s="92"/>
      <c r="DI204" s="92"/>
      <c r="DJ204" s="92"/>
      <c r="DK204" s="92"/>
      <c r="DL204" s="92"/>
      <c r="DM204" s="92"/>
      <c r="DN204" s="92"/>
      <c r="DO204" s="92"/>
      <c r="DP204" s="92"/>
      <c r="DQ204" s="92"/>
      <c r="DR204" s="92"/>
      <c r="DS204" s="92"/>
      <c r="DT204" s="92"/>
      <c r="DU204" s="92"/>
      <c r="DV204" s="92"/>
      <c r="DW204" s="92"/>
      <c r="DX204" s="92"/>
      <c r="DY204" s="92"/>
      <c r="DZ204" s="92"/>
      <c r="EA204" s="92"/>
      <c r="EB204" s="92"/>
      <c r="EC204" s="92"/>
      <c r="ED204" s="92"/>
      <c r="EE204" s="92"/>
      <c r="EF204" s="92"/>
      <c r="EG204" s="92"/>
      <c r="EH204" s="92"/>
      <c r="EI204" s="92"/>
      <c r="EJ204" s="92"/>
      <c r="EK204" s="92"/>
      <c r="EL204" s="92"/>
      <c r="EM204" s="92"/>
      <c r="EN204" s="92"/>
      <c r="EO204" s="92"/>
      <c r="EP204" s="92"/>
      <c r="EQ204" s="92"/>
      <c r="ER204" s="92"/>
      <c r="ES204" s="92"/>
      <c r="ET204" s="92"/>
      <c r="EU204" s="92"/>
      <c r="EV204" s="92"/>
      <c r="EW204" s="92"/>
      <c r="EX204" s="92"/>
      <c r="EY204" s="92"/>
      <c r="EZ204" s="92"/>
      <c r="FA204" s="92"/>
      <c r="FB204" s="92"/>
      <c r="FC204" s="92"/>
      <c r="FD204" s="92"/>
      <c r="FE204" s="92"/>
      <c r="FF204" s="92"/>
      <c r="FG204" s="92"/>
      <c r="FH204" s="92"/>
      <c r="FI204" s="92"/>
      <c r="FJ204" s="92"/>
      <c r="FK204" s="92"/>
      <c r="FL204" s="92"/>
      <c r="FM204" s="92"/>
      <c r="FN204" s="92"/>
      <c r="FO204" s="92"/>
      <c r="FP204" s="92"/>
      <c r="FQ204" s="92"/>
      <c r="FR204" s="92"/>
      <c r="FS204" s="92"/>
      <c r="FT204" s="92"/>
      <c r="FU204" s="92"/>
      <c r="FV204" s="92"/>
      <c r="FW204" s="92"/>
      <c r="FX204" s="92"/>
      <c r="FY204" s="92"/>
      <c r="FZ204" s="92"/>
      <c r="GA204" s="92"/>
      <c r="GB204" s="92"/>
      <c r="GC204" s="92"/>
      <c r="GD204" s="92"/>
      <c r="GE204" s="92"/>
      <c r="GF204" s="92"/>
      <c r="GG204" s="92"/>
      <c r="GH204" s="92"/>
      <c r="GI204" s="92"/>
      <c r="GJ204" s="92"/>
      <c r="GK204" s="92"/>
      <c r="GL204" s="92"/>
      <c r="GM204" s="92"/>
      <c r="GN204" s="92"/>
      <c r="GO204" s="92"/>
      <c r="GP204" s="92"/>
      <c r="GQ204" s="92"/>
    </row>
    <row r="205" spans="1:199" s="99" customFormat="1">
      <c r="A205" s="109" t="s">
        <v>375</v>
      </c>
      <c r="B205" s="109"/>
      <c r="C205" s="109"/>
      <c r="D205" s="124"/>
      <c r="E205" s="125"/>
      <c r="F205" s="125"/>
      <c r="G205" s="126"/>
      <c r="H205" s="125"/>
      <c r="I205" s="126"/>
      <c r="J205" s="124"/>
      <c r="K205" s="126"/>
      <c r="L205" s="92"/>
      <c r="M205" s="92"/>
      <c r="N205" s="92"/>
      <c r="O205" s="92"/>
      <c r="P205" s="111">
        <f t="shared" si="9"/>
        <v>0</v>
      </c>
      <c r="Q205" s="111">
        <f t="shared" si="10"/>
        <v>0</v>
      </c>
      <c r="R205" s="111">
        <f t="shared" si="11"/>
        <v>0</v>
      </c>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c r="DE205" s="92"/>
      <c r="DF205" s="92"/>
      <c r="DG205" s="92"/>
      <c r="DH205" s="92"/>
      <c r="DI205" s="92"/>
      <c r="DJ205" s="92"/>
      <c r="DK205" s="92"/>
      <c r="DL205" s="92"/>
      <c r="DM205" s="92"/>
      <c r="DN205" s="92"/>
      <c r="DO205" s="92"/>
      <c r="DP205" s="92"/>
      <c r="DQ205" s="92"/>
      <c r="DR205" s="92"/>
      <c r="DS205" s="92"/>
      <c r="DT205" s="92"/>
      <c r="DU205" s="92"/>
      <c r="DV205" s="92"/>
      <c r="DW205" s="92"/>
      <c r="DX205" s="92"/>
      <c r="DY205" s="92"/>
      <c r="DZ205" s="92"/>
      <c r="EA205" s="92"/>
      <c r="EB205" s="92"/>
      <c r="EC205" s="92"/>
      <c r="ED205" s="92"/>
      <c r="EE205" s="92"/>
      <c r="EF205" s="92"/>
      <c r="EG205" s="92"/>
      <c r="EH205" s="92"/>
      <c r="EI205" s="92"/>
      <c r="EJ205" s="92"/>
      <c r="EK205" s="92"/>
      <c r="EL205" s="92"/>
      <c r="EM205" s="92"/>
      <c r="EN205" s="92"/>
      <c r="EO205" s="92"/>
      <c r="EP205" s="92"/>
      <c r="EQ205" s="92"/>
      <c r="ER205" s="92"/>
      <c r="ES205" s="92"/>
      <c r="ET205" s="92"/>
      <c r="EU205" s="92"/>
      <c r="EV205" s="92"/>
      <c r="EW205" s="92"/>
      <c r="EX205" s="92"/>
      <c r="EY205" s="92"/>
      <c r="EZ205" s="92"/>
      <c r="FA205" s="92"/>
      <c r="FB205" s="92"/>
      <c r="FC205" s="92"/>
      <c r="FD205" s="92"/>
      <c r="FE205" s="92"/>
      <c r="FF205" s="92"/>
      <c r="FG205" s="92"/>
      <c r="FH205" s="92"/>
      <c r="FI205" s="92"/>
      <c r="FJ205" s="92"/>
      <c r="FK205" s="92"/>
      <c r="FL205" s="92"/>
      <c r="FM205" s="92"/>
      <c r="FN205" s="92"/>
      <c r="FO205" s="92"/>
      <c r="FP205" s="92"/>
      <c r="FQ205" s="92"/>
      <c r="FR205" s="92"/>
      <c r="FS205" s="92"/>
      <c r="FT205" s="92"/>
      <c r="FU205" s="92"/>
      <c r="FV205" s="92"/>
      <c r="FW205" s="92"/>
      <c r="FX205" s="92"/>
      <c r="FY205" s="92"/>
      <c r="FZ205" s="92"/>
      <c r="GA205" s="92"/>
      <c r="GB205" s="92"/>
      <c r="GC205" s="92"/>
      <c r="GD205" s="92"/>
      <c r="GE205" s="92"/>
      <c r="GF205" s="92"/>
      <c r="GG205" s="92"/>
      <c r="GH205" s="92"/>
      <c r="GI205" s="92"/>
      <c r="GJ205" s="92"/>
      <c r="GK205" s="92"/>
      <c r="GL205" s="92"/>
      <c r="GM205" s="92"/>
      <c r="GN205" s="92"/>
      <c r="GO205" s="92"/>
      <c r="GP205" s="92"/>
      <c r="GQ205" s="92"/>
    </row>
    <row r="206" spans="1:199" s="99" customFormat="1">
      <c r="A206" s="109" t="s">
        <v>376</v>
      </c>
      <c r="B206" s="109"/>
      <c r="C206" s="109"/>
      <c r="D206" s="124"/>
      <c r="E206" s="125"/>
      <c r="F206" s="125"/>
      <c r="G206" s="126"/>
      <c r="H206" s="125"/>
      <c r="I206" s="126"/>
      <c r="J206" s="124"/>
      <c r="K206" s="126"/>
      <c r="L206" s="92"/>
      <c r="M206" s="92"/>
      <c r="N206" s="92"/>
      <c r="O206" s="92"/>
      <c r="P206" s="111">
        <f t="shared" si="9"/>
        <v>0</v>
      </c>
      <c r="Q206" s="111">
        <f t="shared" si="10"/>
        <v>0</v>
      </c>
      <c r="R206" s="111">
        <f t="shared" si="11"/>
        <v>0</v>
      </c>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row>
    <row r="207" spans="1:199" s="99" customFormat="1">
      <c r="A207" s="109" t="s">
        <v>377</v>
      </c>
      <c r="B207" s="109"/>
      <c r="C207" s="109"/>
      <c r="D207" s="124"/>
      <c r="E207" s="125"/>
      <c r="F207" s="125"/>
      <c r="G207" s="126"/>
      <c r="H207" s="125"/>
      <c r="I207" s="126"/>
      <c r="J207" s="124"/>
      <c r="K207" s="126"/>
      <c r="L207" s="92"/>
      <c r="M207" s="92"/>
      <c r="N207" s="92"/>
      <c r="O207" s="92"/>
      <c r="P207" s="111">
        <f t="shared" si="9"/>
        <v>0</v>
      </c>
      <c r="Q207" s="111">
        <f t="shared" si="10"/>
        <v>0</v>
      </c>
      <c r="R207" s="111">
        <f t="shared" si="11"/>
        <v>0</v>
      </c>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c r="CM207" s="92"/>
      <c r="CN207" s="92"/>
      <c r="CO207" s="92"/>
      <c r="CP207" s="92"/>
      <c r="CQ207" s="92"/>
      <c r="CR207" s="92"/>
      <c r="CS207" s="92"/>
      <c r="CT207" s="92"/>
      <c r="CU207" s="92"/>
      <c r="CV207" s="92"/>
      <c r="CW207" s="92"/>
      <c r="CX207" s="92"/>
      <c r="CY207" s="92"/>
      <c r="CZ207" s="92"/>
      <c r="DA207" s="92"/>
      <c r="DB207" s="92"/>
      <c r="DC207" s="92"/>
      <c r="DD207" s="92"/>
      <c r="DE207" s="92"/>
      <c r="DF207" s="92"/>
      <c r="DG207" s="92"/>
      <c r="DH207" s="92"/>
      <c r="DI207" s="92"/>
      <c r="DJ207" s="92"/>
      <c r="DK207" s="92"/>
      <c r="DL207" s="92"/>
      <c r="DM207" s="92"/>
      <c r="DN207" s="92"/>
      <c r="DO207" s="92"/>
      <c r="DP207" s="92"/>
      <c r="DQ207" s="92"/>
      <c r="DR207" s="92"/>
      <c r="DS207" s="92"/>
      <c r="DT207" s="92"/>
      <c r="DU207" s="92"/>
      <c r="DV207" s="92"/>
      <c r="DW207" s="92"/>
      <c r="DX207" s="92"/>
      <c r="DY207" s="92"/>
      <c r="DZ207" s="92"/>
      <c r="EA207" s="92"/>
      <c r="EB207" s="92"/>
      <c r="EC207" s="92"/>
      <c r="ED207" s="92"/>
      <c r="EE207" s="92"/>
      <c r="EF207" s="92"/>
      <c r="EG207" s="92"/>
      <c r="EH207" s="92"/>
      <c r="EI207" s="92"/>
      <c r="EJ207" s="92"/>
      <c r="EK207" s="92"/>
      <c r="EL207" s="92"/>
      <c r="EM207" s="92"/>
      <c r="EN207" s="92"/>
      <c r="EO207" s="92"/>
      <c r="EP207" s="92"/>
      <c r="EQ207" s="92"/>
      <c r="ER207" s="92"/>
      <c r="ES207" s="92"/>
      <c r="ET207" s="92"/>
      <c r="EU207" s="92"/>
      <c r="EV207" s="92"/>
      <c r="EW207" s="92"/>
      <c r="EX207" s="92"/>
      <c r="EY207" s="92"/>
      <c r="EZ207" s="92"/>
      <c r="FA207" s="92"/>
      <c r="FB207" s="92"/>
      <c r="FC207" s="92"/>
      <c r="FD207" s="92"/>
      <c r="FE207" s="92"/>
      <c r="FF207" s="92"/>
      <c r="FG207" s="92"/>
      <c r="FH207" s="92"/>
      <c r="FI207" s="92"/>
      <c r="FJ207" s="92"/>
      <c r="FK207" s="92"/>
      <c r="FL207" s="92"/>
      <c r="FM207" s="92"/>
      <c r="FN207" s="92"/>
      <c r="FO207" s="92"/>
      <c r="FP207" s="92"/>
      <c r="FQ207" s="92"/>
      <c r="FR207" s="92"/>
      <c r="FS207" s="92"/>
      <c r="FT207" s="92"/>
      <c r="FU207" s="92"/>
      <c r="FV207" s="92"/>
      <c r="FW207" s="92"/>
      <c r="FX207" s="92"/>
      <c r="FY207" s="92"/>
      <c r="FZ207" s="92"/>
      <c r="GA207" s="92"/>
      <c r="GB207" s="92"/>
      <c r="GC207" s="92"/>
      <c r="GD207" s="92"/>
      <c r="GE207" s="92"/>
      <c r="GF207" s="92"/>
      <c r="GG207" s="92"/>
      <c r="GH207" s="92"/>
      <c r="GI207" s="92"/>
      <c r="GJ207" s="92"/>
      <c r="GK207" s="92"/>
      <c r="GL207" s="92"/>
      <c r="GM207" s="92"/>
      <c r="GN207" s="92"/>
      <c r="GO207" s="92"/>
      <c r="GP207" s="92"/>
      <c r="GQ207" s="92"/>
    </row>
    <row r="208" spans="1:199" s="99" customFormat="1">
      <c r="A208" s="109" t="s">
        <v>378</v>
      </c>
      <c r="B208" s="109"/>
      <c r="C208" s="109"/>
      <c r="D208" s="124"/>
      <c r="E208" s="125"/>
      <c r="F208" s="125"/>
      <c r="G208" s="126"/>
      <c r="H208" s="125"/>
      <c r="I208" s="126"/>
      <c r="J208" s="124"/>
      <c r="K208" s="126"/>
      <c r="L208" s="92"/>
      <c r="M208" s="92"/>
      <c r="N208" s="92"/>
      <c r="O208" s="92"/>
      <c r="P208" s="111">
        <f t="shared" si="9"/>
        <v>0</v>
      </c>
      <c r="Q208" s="111">
        <f t="shared" si="10"/>
        <v>0</v>
      </c>
      <c r="R208" s="111">
        <f t="shared" si="11"/>
        <v>0</v>
      </c>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c r="DU208" s="92"/>
      <c r="DV208" s="92"/>
      <c r="DW208" s="92"/>
      <c r="DX208" s="92"/>
      <c r="DY208" s="92"/>
      <c r="DZ208" s="92"/>
      <c r="EA208" s="92"/>
      <c r="EB208" s="92"/>
      <c r="EC208" s="92"/>
      <c r="ED208" s="92"/>
      <c r="EE208" s="92"/>
      <c r="EF208" s="92"/>
      <c r="EG208" s="92"/>
      <c r="EH208" s="92"/>
      <c r="EI208" s="92"/>
      <c r="EJ208" s="92"/>
      <c r="EK208" s="92"/>
      <c r="EL208" s="92"/>
      <c r="EM208" s="92"/>
      <c r="EN208" s="92"/>
      <c r="EO208" s="92"/>
      <c r="EP208" s="92"/>
      <c r="EQ208" s="92"/>
      <c r="ER208" s="92"/>
      <c r="ES208" s="92"/>
      <c r="ET208" s="92"/>
      <c r="EU208" s="92"/>
      <c r="EV208" s="92"/>
      <c r="EW208" s="92"/>
      <c r="EX208" s="92"/>
      <c r="EY208" s="92"/>
      <c r="EZ208" s="92"/>
      <c r="FA208" s="92"/>
      <c r="FB208" s="92"/>
      <c r="FC208" s="92"/>
      <c r="FD208" s="92"/>
      <c r="FE208" s="92"/>
      <c r="FF208" s="92"/>
      <c r="FG208" s="92"/>
      <c r="FH208" s="92"/>
      <c r="FI208" s="92"/>
      <c r="FJ208" s="92"/>
      <c r="FK208" s="92"/>
      <c r="FL208" s="92"/>
      <c r="FM208" s="92"/>
      <c r="FN208" s="92"/>
      <c r="FO208" s="92"/>
      <c r="FP208" s="92"/>
      <c r="FQ208" s="92"/>
      <c r="FR208" s="92"/>
      <c r="FS208" s="92"/>
      <c r="FT208" s="92"/>
      <c r="FU208" s="92"/>
      <c r="FV208" s="92"/>
      <c r="FW208" s="92"/>
      <c r="FX208" s="92"/>
      <c r="FY208" s="92"/>
      <c r="FZ208" s="92"/>
      <c r="GA208" s="92"/>
      <c r="GB208" s="92"/>
      <c r="GC208" s="92"/>
      <c r="GD208" s="92"/>
      <c r="GE208" s="92"/>
      <c r="GF208" s="92"/>
      <c r="GG208" s="92"/>
      <c r="GH208" s="92"/>
      <c r="GI208" s="92"/>
      <c r="GJ208" s="92"/>
      <c r="GK208" s="92"/>
      <c r="GL208" s="92"/>
      <c r="GM208" s="92"/>
      <c r="GN208" s="92"/>
      <c r="GO208" s="92"/>
      <c r="GP208" s="92"/>
      <c r="GQ208" s="92"/>
    </row>
    <row r="209" spans="1:199" s="99" customFormat="1">
      <c r="A209" s="109" t="s">
        <v>379</v>
      </c>
      <c r="B209" s="109"/>
      <c r="C209" s="109"/>
      <c r="D209" s="124"/>
      <c r="E209" s="125"/>
      <c r="F209" s="125"/>
      <c r="G209" s="126"/>
      <c r="H209" s="125"/>
      <c r="I209" s="126"/>
      <c r="J209" s="124"/>
      <c r="K209" s="126"/>
      <c r="L209" s="92"/>
      <c r="M209" s="92"/>
      <c r="N209" s="92"/>
      <c r="O209" s="92"/>
      <c r="P209" s="111">
        <f t="shared" si="9"/>
        <v>0</v>
      </c>
      <c r="Q209" s="111">
        <f t="shared" si="10"/>
        <v>0</v>
      </c>
      <c r="R209" s="111">
        <f t="shared" si="11"/>
        <v>0</v>
      </c>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92"/>
      <c r="ER209" s="92"/>
      <c r="ES209" s="92"/>
      <c r="ET209" s="92"/>
      <c r="EU209" s="92"/>
      <c r="EV209" s="92"/>
      <c r="EW209" s="92"/>
      <c r="EX209" s="92"/>
      <c r="EY209" s="92"/>
      <c r="EZ209" s="92"/>
      <c r="FA209" s="92"/>
      <c r="FB209" s="92"/>
      <c r="FC209" s="92"/>
      <c r="FD209" s="92"/>
      <c r="FE209" s="92"/>
      <c r="FF209" s="92"/>
      <c r="FG209" s="92"/>
      <c r="FH209" s="92"/>
      <c r="FI209" s="92"/>
      <c r="FJ209" s="92"/>
      <c r="FK209" s="92"/>
      <c r="FL209" s="92"/>
      <c r="FM209" s="92"/>
      <c r="FN209" s="92"/>
      <c r="FO209" s="92"/>
      <c r="FP209" s="92"/>
      <c r="FQ209" s="92"/>
      <c r="FR209" s="92"/>
      <c r="FS209" s="92"/>
      <c r="FT209" s="92"/>
      <c r="FU209" s="92"/>
      <c r="FV209" s="92"/>
      <c r="FW209" s="92"/>
      <c r="FX209" s="92"/>
      <c r="FY209" s="92"/>
      <c r="FZ209" s="92"/>
      <c r="GA209" s="92"/>
      <c r="GB209" s="92"/>
      <c r="GC209" s="92"/>
      <c r="GD209" s="92"/>
      <c r="GE209" s="92"/>
      <c r="GF209" s="92"/>
      <c r="GG209" s="92"/>
      <c r="GH209" s="92"/>
      <c r="GI209" s="92"/>
      <c r="GJ209" s="92"/>
      <c r="GK209" s="92"/>
      <c r="GL209" s="92"/>
      <c r="GM209" s="92"/>
      <c r="GN209" s="92"/>
      <c r="GO209" s="92"/>
      <c r="GP209" s="92"/>
      <c r="GQ209" s="92"/>
    </row>
    <row r="210" spans="1:199" s="99" customFormat="1">
      <c r="A210" s="109" t="s">
        <v>380</v>
      </c>
      <c r="B210" s="109"/>
      <c r="C210" s="109"/>
      <c r="D210" s="124"/>
      <c r="E210" s="125"/>
      <c r="F210" s="125"/>
      <c r="G210" s="126"/>
      <c r="H210" s="125"/>
      <c r="I210" s="126"/>
      <c r="J210" s="124"/>
      <c r="K210" s="126"/>
      <c r="L210" s="92"/>
      <c r="M210" s="92"/>
      <c r="N210" s="92"/>
      <c r="O210" s="92"/>
      <c r="P210" s="111">
        <f t="shared" si="9"/>
        <v>0</v>
      </c>
      <c r="Q210" s="111">
        <f t="shared" si="10"/>
        <v>0</v>
      </c>
      <c r="R210" s="111">
        <f t="shared" si="11"/>
        <v>0</v>
      </c>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c r="DE210" s="92"/>
      <c r="DF210" s="92"/>
      <c r="DG210" s="92"/>
      <c r="DH210" s="92"/>
      <c r="DI210" s="92"/>
      <c r="DJ210" s="92"/>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2"/>
      <c r="EU210" s="92"/>
      <c r="EV210" s="92"/>
      <c r="EW210" s="92"/>
      <c r="EX210" s="92"/>
      <c r="EY210" s="92"/>
      <c r="EZ210" s="92"/>
      <c r="FA210" s="92"/>
      <c r="FB210" s="92"/>
      <c r="FC210" s="92"/>
      <c r="FD210" s="92"/>
      <c r="FE210" s="92"/>
      <c r="FF210" s="92"/>
      <c r="FG210" s="92"/>
      <c r="FH210" s="92"/>
      <c r="FI210" s="92"/>
      <c r="FJ210" s="92"/>
      <c r="FK210" s="92"/>
      <c r="FL210" s="92"/>
      <c r="FM210" s="92"/>
      <c r="FN210" s="92"/>
      <c r="FO210" s="92"/>
      <c r="FP210" s="92"/>
      <c r="FQ210" s="92"/>
      <c r="FR210" s="92"/>
      <c r="FS210" s="92"/>
      <c r="FT210" s="92"/>
      <c r="FU210" s="92"/>
      <c r="FV210" s="92"/>
      <c r="FW210" s="92"/>
      <c r="FX210" s="92"/>
      <c r="FY210" s="92"/>
      <c r="FZ210" s="92"/>
      <c r="GA210" s="92"/>
      <c r="GB210" s="92"/>
      <c r="GC210" s="92"/>
      <c r="GD210" s="92"/>
      <c r="GE210" s="92"/>
      <c r="GF210" s="92"/>
      <c r="GG210" s="92"/>
      <c r="GH210" s="92"/>
      <c r="GI210" s="92"/>
      <c r="GJ210" s="92"/>
      <c r="GK210" s="92"/>
      <c r="GL210" s="92"/>
      <c r="GM210" s="92"/>
      <c r="GN210" s="92"/>
      <c r="GO210" s="92"/>
      <c r="GP210" s="92"/>
      <c r="GQ210" s="92"/>
    </row>
    <row r="211" spans="1:199" s="99" customFormat="1">
      <c r="A211" s="109" t="s">
        <v>381</v>
      </c>
      <c r="B211" s="109"/>
      <c r="C211" s="109"/>
      <c r="D211" s="124"/>
      <c r="E211" s="125"/>
      <c r="F211" s="125"/>
      <c r="G211" s="126"/>
      <c r="H211" s="125"/>
      <c r="I211" s="126"/>
      <c r="J211" s="124"/>
      <c r="K211" s="126"/>
      <c r="L211" s="92"/>
      <c r="M211" s="92"/>
      <c r="N211" s="92"/>
      <c r="O211" s="92"/>
      <c r="P211" s="111">
        <f t="shared" si="9"/>
        <v>0</v>
      </c>
      <c r="Q211" s="111">
        <f t="shared" si="10"/>
        <v>0</v>
      </c>
      <c r="R211" s="111">
        <f t="shared" si="11"/>
        <v>0</v>
      </c>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c r="DE211" s="92"/>
      <c r="DF211" s="92"/>
      <c r="DG211" s="92"/>
      <c r="DH211" s="92"/>
      <c r="DI211" s="92"/>
      <c r="DJ211" s="92"/>
      <c r="DK211" s="92"/>
      <c r="DL211" s="92"/>
      <c r="DM211" s="92"/>
      <c r="DN211" s="92"/>
      <c r="DO211" s="92"/>
      <c r="DP211" s="92"/>
      <c r="DQ211" s="92"/>
      <c r="DR211" s="92"/>
      <c r="DS211" s="92"/>
      <c r="DT211" s="92"/>
      <c r="DU211" s="92"/>
      <c r="DV211" s="92"/>
      <c r="DW211" s="92"/>
      <c r="DX211" s="92"/>
      <c r="DY211" s="92"/>
      <c r="DZ211" s="92"/>
      <c r="EA211" s="92"/>
      <c r="EB211" s="92"/>
      <c r="EC211" s="92"/>
      <c r="ED211" s="92"/>
      <c r="EE211" s="92"/>
      <c r="EF211" s="92"/>
      <c r="EG211" s="92"/>
      <c r="EH211" s="92"/>
      <c r="EI211" s="92"/>
      <c r="EJ211" s="92"/>
      <c r="EK211" s="92"/>
      <c r="EL211" s="92"/>
      <c r="EM211" s="92"/>
      <c r="EN211" s="92"/>
      <c r="EO211" s="92"/>
      <c r="EP211" s="92"/>
      <c r="EQ211" s="92"/>
      <c r="ER211" s="92"/>
      <c r="ES211" s="92"/>
      <c r="ET211" s="92"/>
      <c r="EU211" s="92"/>
      <c r="EV211" s="92"/>
      <c r="EW211" s="92"/>
      <c r="EX211" s="92"/>
      <c r="EY211" s="92"/>
      <c r="EZ211" s="92"/>
      <c r="FA211" s="92"/>
      <c r="FB211" s="92"/>
      <c r="FC211" s="92"/>
      <c r="FD211" s="92"/>
      <c r="FE211" s="92"/>
      <c r="FF211" s="92"/>
      <c r="FG211" s="92"/>
      <c r="FH211" s="92"/>
      <c r="FI211" s="92"/>
      <c r="FJ211" s="92"/>
      <c r="FK211" s="92"/>
      <c r="FL211" s="92"/>
      <c r="FM211" s="92"/>
      <c r="FN211" s="92"/>
      <c r="FO211" s="92"/>
      <c r="FP211" s="92"/>
      <c r="FQ211" s="92"/>
      <c r="FR211" s="92"/>
      <c r="FS211" s="92"/>
      <c r="FT211" s="92"/>
      <c r="FU211" s="92"/>
      <c r="FV211" s="92"/>
      <c r="FW211" s="92"/>
      <c r="FX211" s="92"/>
      <c r="FY211" s="92"/>
      <c r="FZ211" s="92"/>
      <c r="GA211" s="92"/>
      <c r="GB211" s="92"/>
      <c r="GC211" s="92"/>
      <c r="GD211" s="92"/>
      <c r="GE211" s="92"/>
      <c r="GF211" s="92"/>
      <c r="GG211" s="92"/>
      <c r="GH211" s="92"/>
      <c r="GI211" s="92"/>
      <c r="GJ211" s="92"/>
      <c r="GK211" s="92"/>
      <c r="GL211" s="92"/>
      <c r="GM211" s="92"/>
      <c r="GN211" s="92"/>
      <c r="GO211" s="92"/>
      <c r="GP211" s="92"/>
      <c r="GQ211" s="92"/>
    </row>
    <row r="212" spans="1:199" s="99" customFormat="1">
      <c r="A212" s="109" t="s">
        <v>382</v>
      </c>
      <c r="B212" s="109"/>
      <c r="C212" s="109"/>
      <c r="D212" s="124"/>
      <c r="E212" s="125"/>
      <c r="F212" s="125"/>
      <c r="G212" s="126"/>
      <c r="H212" s="125"/>
      <c r="I212" s="126"/>
      <c r="J212" s="124"/>
      <c r="K212" s="126"/>
      <c r="L212" s="92"/>
      <c r="M212" s="92"/>
      <c r="N212" s="92"/>
      <c r="O212" s="92"/>
      <c r="P212" s="111">
        <f t="shared" si="9"/>
        <v>0</v>
      </c>
      <c r="Q212" s="111">
        <f t="shared" si="10"/>
        <v>0</v>
      </c>
      <c r="R212" s="111">
        <f t="shared" si="11"/>
        <v>0</v>
      </c>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c r="GK212" s="92"/>
      <c r="GL212" s="92"/>
      <c r="GM212" s="92"/>
      <c r="GN212" s="92"/>
      <c r="GO212" s="92"/>
      <c r="GP212" s="92"/>
      <c r="GQ212" s="92"/>
    </row>
    <row r="213" spans="1:199" s="99" customFormat="1">
      <c r="A213" s="109" t="s">
        <v>383</v>
      </c>
      <c r="B213" s="109"/>
      <c r="C213" s="109"/>
      <c r="D213" s="124"/>
      <c r="E213" s="125"/>
      <c r="F213" s="125"/>
      <c r="G213" s="126"/>
      <c r="H213" s="125"/>
      <c r="I213" s="126"/>
      <c r="J213" s="124"/>
      <c r="K213" s="126"/>
      <c r="L213" s="92"/>
      <c r="M213" s="92"/>
      <c r="N213" s="92"/>
      <c r="O213" s="92"/>
      <c r="P213" s="111">
        <f t="shared" si="9"/>
        <v>0</v>
      </c>
      <c r="Q213" s="111">
        <f t="shared" si="10"/>
        <v>0</v>
      </c>
      <c r="R213" s="111">
        <f t="shared" si="11"/>
        <v>0</v>
      </c>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c r="GK213" s="92"/>
      <c r="GL213" s="92"/>
      <c r="GM213" s="92"/>
      <c r="GN213" s="92"/>
      <c r="GO213" s="92"/>
      <c r="GP213" s="92"/>
      <c r="GQ213" s="92"/>
    </row>
    <row r="214" spans="1:199" s="99" customFormat="1">
      <c r="A214" s="109" t="s">
        <v>384</v>
      </c>
      <c r="B214" s="109"/>
      <c r="C214" s="109"/>
      <c r="D214" s="124"/>
      <c r="E214" s="125"/>
      <c r="F214" s="125"/>
      <c r="G214" s="126"/>
      <c r="H214" s="125"/>
      <c r="I214" s="126"/>
      <c r="J214" s="124"/>
      <c r="K214" s="126"/>
      <c r="L214" s="92"/>
      <c r="M214" s="92"/>
      <c r="N214" s="92"/>
      <c r="O214" s="92"/>
      <c r="P214" s="111">
        <f t="shared" si="9"/>
        <v>0</v>
      </c>
      <c r="Q214" s="111">
        <f t="shared" si="10"/>
        <v>0</v>
      </c>
      <c r="R214" s="111">
        <f t="shared" si="11"/>
        <v>0</v>
      </c>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92"/>
      <c r="CR214" s="92"/>
      <c r="CS214" s="92"/>
      <c r="CT214" s="92"/>
      <c r="CU214" s="92"/>
      <c r="CV214" s="92"/>
      <c r="CW214" s="92"/>
      <c r="CX214" s="92"/>
      <c r="CY214" s="92"/>
      <c r="CZ214" s="92"/>
      <c r="DA214" s="92"/>
      <c r="DB214" s="92"/>
      <c r="DC214" s="92"/>
      <c r="DD214" s="92"/>
      <c r="DE214" s="92"/>
      <c r="DF214" s="92"/>
      <c r="DG214" s="92"/>
      <c r="DH214" s="92"/>
      <c r="DI214" s="92"/>
      <c r="DJ214" s="92"/>
      <c r="DK214" s="92"/>
      <c r="DL214" s="92"/>
      <c r="DM214" s="92"/>
      <c r="DN214" s="92"/>
      <c r="DO214" s="92"/>
      <c r="DP214" s="92"/>
      <c r="DQ214" s="92"/>
      <c r="DR214" s="92"/>
      <c r="DS214" s="92"/>
      <c r="DT214" s="92"/>
      <c r="DU214" s="92"/>
      <c r="DV214" s="92"/>
      <c r="DW214" s="92"/>
      <c r="DX214" s="92"/>
      <c r="DY214" s="92"/>
      <c r="DZ214" s="92"/>
      <c r="EA214" s="92"/>
      <c r="EB214" s="92"/>
      <c r="EC214" s="92"/>
      <c r="ED214" s="92"/>
      <c r="EE214" s="92"/>
      <c r="EF214" s="92"/>
      <c r="EG214" s="92"/>
      <c r="EH214" s="92"/>
      <c r="EI214" s="92"/>
      <c r="EJ214" s="92"/>
      <c r="EK214" s="92"/>
      <c r="EL214" s="92"/>
      <c r="EM214" s="92"/>
      <c r="EN214" s="92"/>
      <c r="EO214" s="92"/>
      <c r="EP214" s="92"/>
      <c r="EQ214" s="92"/>
      <c r="ER214" s="92"/>
      <c r="ES214" s="92"/>
      <c r="ET214" s="92"/>
      <c r="EU214" s="92"/>
      <c r="EV214" s="92"/>
      <c r="EW214" s="92"/>
      <c r="EX214" s="92"/>
      <c r="EY214" s="92"/>
      <c r="EZ214" s="92"/>
      <c r="FA214" s="92"/>
      <c r="FB214" s="92"/>
      <c r="FC214" s="92"/>
      <c r="FD214" s="92"/>
      <c r="FE214" s="92"/>
      <c r="FF214" s="92"/>
      <c r="FG214" s="92"/>
      <c r="FH214" s="92"/>
      <c r="FI214" s="92"/>
      <c r="FJ214" s="92"/>
      <c r="FK214" s="92"/>
      <c r="FL214" s="92"/>
      <c r="FM214" s="92"/>
      <c r="FN214" s="92"/>
      <c r="FO214" s="92"/>
      <c r="FP214" s="92"/>
      <c r="FQ214" s="92"/>
      <c r="FR214" s="92"/>
      <c r="FS214" s="92"/>
      <c r="FT214" s="92"/>
      <c r="FU214" s="92"/>
      <c r="FV214" s="92"/>
      <c r="FW214" s="92"/>
      <c r="FX214" s="92"/>
      <c r="FY214" s="92"/>
      <c r="FZ214" s="92"/>
      <c r="GA214" s="92"/>
      <c r="GB214" s="92"/>
      <c r="GC214" s="92"/>
      <c r="GD214" s="92"/>
      <c r="GE214" s="92"/>
      <c r="GF214" s="92"/>
      <c r="GG214" s="92"/>
      <c r="GH214" s="92"/>
      <c r="GI214" s="92"/>
      <c r="GJ214" s="92"/>
      <c r="GK214" s="92"/>
      <c r="GL214" s="92"/>
      <c r="GM214" s="92"/>
      <c r="GN214" s="92"/>
      <c r="GO214" s="92"/>
      <c r="GP214" s="92"/>
      <c r="GQ214" s="92"/>
    </row>
    <row r="215" spans="1:199" s="99" customFormat="1">
      <c r="A215" s="109" t="s">
        <v>385</v>
      </c>
      <c r="B215" s="109"/>
      <c r="C215" s="109"/>
      <c r="D215" s="124"/>
      <c r="E215" s="125"/>
      <c r="F215" s="125"/>
      <c r="G215" s="126"/>
      <c r="H215" s="125"/>
      <c r="I215" s="126"/>
      <c r="J215" s="124"/>
      <c r="K215" s="126"/>
      <c r="L215" s="92"/>
      <c r="M215" s="92"/>
      <c r="N215" s="92"/>
      <c r="O215" s="92"/>
      <c r="P215" s="111">
        <f t="shared" si="9"/>
        <v>0</v>
      </c>
      <c r="Q215" s="111">
        <f t="shared" si="10"/>
        <v>0</v>
      </c>
      <c r="R215" s="111">
        <f t="shared" si="11"/>
        <v>0</v>
      </c>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c r="GK215" s="92"/>
      <c r="GL215" s="92"/>
      <c r="GM215" s="92"/>
      <c r="GN215" s="92"/>
      <c r="GO215" s="92"/>
      <c r="GP215" s="92"/>
      <c r="GQ215" s="92"/>
    </row>
    <row r="216" spans="1:199" s="99" customFormat="1">
      <c r="A216" s="109" t="s">
        <v>386</v>
      </c>
      <c r="B216" s="109"/>
      <c r="C216" s="109"/>
      <c r="D216" s="124"/>
      <c r="E216" s="125"/>
      <c r="F216" s="125"/>
      <c r="G216" s="126"/>
      <c r="H216" s="125"/>
      <c r="I216" s="126"/>
      <c r="J216" s="124"/>
      <c r="K216" s="126"/>
      <c r="L216" s="92"/>
      <c r="M216" s="92"/>
      <c r="N216" s="92"/>
      <c r="O216" s="92"/>
      <c r="P216" s="111">
        <f t="shared" si="9"/>
        <v>0</v>
      </c>
      <c r="Q216" s="111">
        <f t="shared" si="10"/>
        <v>0</v>
      </c>
      <c r="R216" s="111">
        <f t="shared" si="11"/>
        <v>0</v>
      </c>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92"/>
      <c r="ER216" s="92"/>
      <c r="ES216" s="92"/>
      <c r="ET216" s="92"/>
      <c r="EU216" s="92"/>
      <c r="EV216" s="92"/>
      <c r="EW216" s="92"/>
      <c r="EX216" s="92"/>
      <c r="EY216" s="92"/>
      <c r="EZ216" s="92"/>
      <c r="FA216" s="92"/>
      <c r="FB216" s="92"/>
      <c r="FC216" s="92"/>
      <c r="FD216" s="92"/>
      <c r="FE216" s="92"/>
      <c r="FF216" s="92"/>
      <c r="FG216" s="92"/>
      <c r="FH216" s="92"/>
      <c r="FI216" s="92"/>
      <c r="FJ216" s="92"/>
      <c r="FK216" s="92"/>
      <c r="FL216" s="92"/>
      <c r="FM216" s="92"/>
      <c r="FN216" s="92"/>
      <c r="FO216" s="92"/>
      <c r="FP216" s="92"/>
      <c r="FQ216" s="92"/>
      <c r="FR216" s="92"/>
      <c r="FS216" s="92"/>
      <c r="FT216" s="92"/>
      <c r="FU216" s="92"/>
      <c r="FV216" s="92"/>
      <c r="FW216" s="92"/>
      <c r="FX216" s="92"/>
      <c r="FY216" s="92"/>
      <c r="FZ216" s="92"/>
      <c r="GA216" s="92"/>
      <c r="GB216" s="92"/>
      <c r="GC216" s="92"/>
      <c r="GD216" s="92"/>
      <c r="GE216" s="92"/>
      <c r="GF216" s="92"/>
      <c r="GG216" s="92"/>
      <c r="GH216" s="92"/>
      <c r="GI216" s="92"/>
      <c r="GJ216" s="92"/>
      <c r="GK216" s="92"/>
      <c r="GL216" s="92"/>
      <c r="GM216" s="92"/>
      <c r="GN216" s="92"/>
      <c r="GO216" s="92"/>
      <c r="GP216" s="92"/>
      <c r="GQ216" s="92"/>
    </row>
    <row r="217" spans="1:199" s="99" customFormat="1">
      <c r="A217" s="109" t="s">
        <v>387</v>
      </c>
      <c r="B217" s="109"/>
      <c r="C217" s="109"/>
      <c r="D217" s="124"/>
      <c r="E217" s="125"/>
      <c r="F217" s="125"/>
      <c r="G217" s="126"/>
      <c r="H217" s="125"/>
      <c r="I217" s="126"/>
      <c r="J217" s="124"/>
      <c r="K217" s="126"/>
      <c r="L217" s="92"/>
      <c r="M217" s="92"/>
      <c r="N217" s="92"/>
      <c r="O217" s="92"/>
      <c r="P217" s="111">
        <f t="shared" si="9"/>
        <v>0</v>
      </c>
      <c r="Q217" s="111">
        <f t="shared" si="10"/>
        <v>0</v>
      </c>
      <c r="R217" s="111">
        <f t="shared" si="11"/>
        <v>0</v>
      </c>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92"/>
      <c r="CR217" s="92"/>
      <c r="CS217" s="92"/>
      <c r="CT217" s="92"/>
      <c r="CU217" s="92"/>
      <c r="CV217" s="92"/>
      <c r="CW217" s="92"/>
      <c r="CX217" s="92"/>
      <c r="CY217" s="92"/>
      <c r="CZ217" s="92"/>
      <c r="DA217" s="92"/>
      <c r="DB217" s="92"/>
      <c r="DC217" s="92"/>
      <c r="DD217" s="92"/>
      <c r="DE217" s="92"/>
      <c r="DF217" s="92"/>
      <c r="DG217" s="92"/>
      <c r="DH217" s="92"/>
      <c r="DI217" s="92"/>
      <c r="DJ217" s="92"/>
      <c r="DK217" s="92"/>
      <c r="DL217" s="92"/>
      <c r="DM217" s="92"/>
      <c r="DN217" s="92"/>
      <c r="DO217" s="92"/>
      <c r="DP217" s="92"/>
      <c r="DQ217" s="92"/>
      <c r="DR217" s="92"/>
      <c r="DS217" s="92"/>
      <c r="DT217" s="92"/>
      <c r="DU217" s="92"/>
      <c r="DV217" s="92"/>
      <c r="DW217" s="92"/>
      <c r="DX217" s="92"/>
      <c r="DY217" s="92"/>
      <c r="DZ217" s="92"/>
      <c r="EA217" s="92"/>
      <c r="EB217" s="92"/>
      <c r="EC217" s="92"/>
      <c r="ED217" s="92"/>
      <c r="EE217" s="92"/>
      <c r="EF217" s="92"/>
      <c r="EG217" s="92"/>
      <c r="EH217" s="92"/>
      <c r="EI217" s="92"/>
      <c r="EJ217" s="92"/>
      <c r="EK217" s="92"/>
      <c r="EL217" s="92"/>
      <c r="EM217" s="92"/>
      <c r="EN217" s="92"/>
      <c r="EO217" s="92"/>
      <c r="EP217" s="92"/>
      <c r="EQ217" s="92"/>
      <c r="ER217" s="92"/>
      <c r="ES217" s="92"/>
      <c r="ET217" s="92"/>
      <c r="EU217" s="92"/>
      <c r="EV217" s="92"/>
      <c r="EW217" s="92"/>
      <c r="EX217" s="92"/>
      <c r="EY217" s="92"/>
      <c r="EZ217" s="92"/>
      <c r="FA217" s="92"/>
      <c r="FB217" s="92"/>
      <c r="FC217" s="92"/>
      <c r="FD217" s="92"/>
      <c r="FE217" s="92"/>
      <c r="FF217" s="92"/>
      <c r="FG217" s="92"/>
      <c r="FH217" s="92"/>
      <c r="FI217" s="92"/>
      <c r="FJ217" s="92"/>
      <c r="FK217" s="92"/>
      <c r="FL217" s="92"/>
      <c r="FM217" s="92"/>
      <c r="FN217" s="92"/>
      <c r="FO217" s="92"/>
      <c r="FP217" s="92"/>
      <c r="FQ217" s="92"/>
      <c r="FR217" s="92"/>
      <c r="FS217" s="92"/>
      <c r="FT217" s="92"/>
      <c r="FU217" s="92"/>
      <c r="FV217" s="92"/>
      <c r="FW217" s="92"/>
      <c r="FX217" s="92"/>
      <c r="FY217" s="92"/>
      <c r="FZ217" s="92"/>
      <c r="GA217" s="92"/>
      <c r="GB217" s="92"/>
      <c r="GC217" s="92"/>
      <c r="GD217" s="92"/>
      <c r="GE217" s="92"/>
      <c r="GF217" s="92"/>
      <c r="GG217" s="92"/>
      <c r="GH217" s="92"/>
      <c r="GI217" s="92"/>
      <c r="GJ217" s="92"/>
      <c r="GK217" s="92"/>
      <c r="GL217" s="92"/>
      <c r="GM217" s="92"/>
      <c r="GN217" s="92"/>
      <c r="GO217" s="92"/>
      <c r="GP217" s="92"/>
      <c r="GQ217" s="92"/>
    </row>
    <row r="218" spans="1:199" s="99" customFormat="1">
      <c r="A218" s="109" t="s">
        <v>388</v>
      </c>
      <c r="B218" s="109"/>
      <c r="C218" s="109"/>
      <c r="D218" s="124"/>
      <c r="E218" s="125"/>
      <c r="F218" s="125"/>
      <c r="G218" s="126"/>
      <c r="H218" s="125"/>
      <c r="I218" s="126"/>
      <c r="J218" s="124"/>
      <c r="K218" s="126"/>
      <c r="L218" s="92"/>
      <c r="M218" s="92"/>
      <c r="N218" s="92"/>
      <c r="O218" s="92"/>
      <c r="P218" s="111">
        <f t="shared" si="9"/>
        <v>0</v>
      </c>
      <c r="Q218" s="111">
        <f t="shared" si="10"/>
        <v>0</v>
      </c>
      <c r="R218" s="111">
        <f t="shared" si="11"/>
        <v>0</v>
      </c>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92"/>
      <c r="CR218" s="92"/>
      <c r="CS218" s="92"/>
      <c r="CT218" s="92"/>
      <c r="CU218" s="92"/>
      <c r="CV218" s="92"/>
      <c r="CW218" s="92"/>
      <c r="CX218" s="92"/>
      <c r="CY218" s="92"/>
      <c r="CZ218" s="92"/>
      <c r="DA218" s="92"/>
      <c r="DB218" s="92"/>
      <c r="DC218" s="92"/>
      <c r="DD218" s="92"/>
      <c r="DE218" s="92"/>
      <c r="DF218" s="92"/>
      <c r="DG218" s="92"/>
      <c r="DH218" s="92"/>
      <c r="DI218" s="92"/>
      <c r="DJ218" s="92"/>
      <c r="DK218" s="92"/>
      <c r="DL218" s="92"/>
      <c r="DM218" s="92"/>
      <c r="DN218" s="92"/>
      <c r="DO218" s="92"/>
      <c r="DP218" s="92"/>
      <c r="DQ218" s="92"/>
      <c r="DR218" s="92"/>
      <c r="DS218" s="92"/>
      <c r="DT218" s="92"/>
      <c r="DU218" s="92"/>
      <c r="DV218" s="92"/>
      <c r="DW218" s="92"/>
      <c r="DX218" s="92"/>
      <c r="DY218" s="92"/>
      <c r="DZ218" s="92"/>
      <c r="EA218" s="92"/>
      <c r="EB218" s="92"/>
      <c r="EC218" s="92"/>
      <c r="ED218" s="92"/>
      <c r="EE218" s="92"/>
      <c r="EF218" s="92"/>
      <c r="EG218" s="92"/>
      <c r="EH218" s="92"/>
      <c r="EI218" s="92"/>
      <c r="EJ218" s="92"/>
      <c r="EK218" s="92"/>
      <c r="EL218" s="92"/>
      <c r="EM218" s="92"/>
      <c r="EN218" s="92"/>
      <c r="EO218" s="92"/>
      <c r="EP218" s="92"/>
      <c r="EQ218" s="92"/>
      <c r="ER218" s="92"/>
      <c r="ES218" s="92"/>
      <c r="ET218" s="92"/>
      <c r="EU218" s="92"/>
      <c r="EV218" s="92"/>
      <c r="EW218" s="92"/>
      <c r="EX218" s="92"/>
      <c r="EY218" s="92"/>
      <c r="EZ218" s="92"/>
      <c r="FA218" s="92"/>
      <c r="FB218" s="92"/>
      <c r="FC218" s="92"/>
      <c r="FD218" s="92"/>
      <c r="FE218" s="92"/>
      <c r="FF218" s="92"/>
      <c r="FG218" s="92"/>
      <c r="FH218" s="92"/>
      <c r="FI218" s="92"/>
      <c r="FJ218" s="92"/>
      <c r="FK218" s="92"/>
      <c r="FL218" s="92"/>
      <c r="FM218" s="92"/>
      <c r="FN218" s="92"/>
      <c r="FO218" s="92"/>
      <c r="FP218" s="92"/>
      <c r="FQ218" s="92"/>
      <c r="FR218" s="92"/>
      <c r="FS218" s="92"/>
      <c r="FT218" s="92"/>
      <c r="FU218" s="92"/>
      <c r="FV218" s="92"/>
      <c r="FW218" s="92"/>
      <c r="FX218" s="92"/>
      <c r="FY218" s="92"/>
      <c r="FZ218" s="92"/>
      <c r="GA218" s="92"/>
      <c r="GB218" s="92"/>
      <c r="GC218" s="92"/>
      <c r="GD218" s="92"/>
      <c r="GE218" s="92"/>
      <c r="GF218" s="92"/>
      <c r="GG218" s="92"/>
      <c r="GH218" s="92"/>
      <c r="GI218" s="92"/>
      <c r="GJ218" s="92"/>
      <c r="GK218" s="92"/>
      <c r="GL218" s="92"/>
      <c r="GM218" s="92"/>
      <c r="GN218" s="92"/>
      <c r="GO218" s="92"/>
      <c r="GP218" s="92"/>
      <c r="GQ218" s="92"/>
    </row>
    <row r="219" spans="1:199" s="99" customFormat="1">
      <c r="A219" s="109" t="s">
        <v>389</v>
      </c>
      <c r="B219" s="109"/>
      <c r="C219" s="109"/>
      <c r="D219" s="124"/>
      <c r="E219" s="125"/>
      <c r="F219" s="125"/>
      <c r="G219" s="126"/>
      <c r="H219" s="125"/>
      <c r="I219" s="126"/>
      <c r="J219" s="124"/>
      <c r="K219" s="126"/>
      <c r="L219" s="92"/>
      <c r="M219" s="92"/>
      <c r="N219" s="92"/>
      <c r="O219" s="92"/>
      <c r="P219" s="111">
        <f t="shared" si="9"/>
        <v>0</v>
      </c>
      <c r="Q219" s="111">
        <f t="shared" si="10"/>
        <v>0</v>
      </c>
      <c r="R219" s="111">
        <f t="shared" si="11"/>
        <v>0</v>
      </c>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92"/>
      <c r="CR219" s="92"/>
      <c r="CS219" s="92"/>
      <c r="CT219" s="92"/>
      <c r="CU219" s="92"/>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92"/>
      <c r="EM219" s="92"/>
      <c r="EN219" s="92"/>
      <c r="EO219" s="92"/>
      <c r="EP219" s="92"/>
      <c r="EQ219" s="92"/>
      <c r="ER219" s="92"/>
      <c r="ES219" s="92"/>
      <c r="ET219" s="92"/>
      <c r="EU219" s="92"/>
      <c r="EV219" s="92"/>
      <c r="EW219" s="92"/>
      <c r="EX219" s="92"/>
      <c r="EY219" s="92"/>
      <c r="EZ219" s="92"/>
      <c r="FA219" s="92"/>
      <c r="FB219" s="92"/>
      <c r="FC219" s="92"/>
      <c r="FD219" s="92"/>
      <c r="FE219" s="92"/>
      <c r="FF219" s="92"/>
      <c r="FG219" s="92"/>
      <c r="FH219" s="92"/>
      <c r="FI219" s="92"/>
      <c r="FJ219" s="92"/>
      <c r="FK219" s="92"/>
      <c r="FL219" s="92"/>
      <c r="FM219" s="92"/>
      <c r="FN219" s="92"/>
      <c r="FO219" s="92"/>
      <c r="FP219" s="92"/>
      <c r="FQ219" s="92"/>
      <c r="FR219" s="92"/>
      <c r="FS219" s="92"/>
      <c r="FT219" s="92"/>
      <c r="FU219" s="92"/>
      <c r="FV219" s="92"/>
      <c r="FW219" s="92"/>
      <c r="FX219" s="92"/>
      <c r="FY219" s="92"/>
      <c r="FZ219" s="92"/>
      <c r="GA219" s="92"/>
      <c r="GB219" s="92"/>
      <c r="GC219" s="92"/>
      <c r="GD219" s="92"/>
      <c r="GE219" s="92"/>
      <c r="GF219" s="92"/>
      <c r="GG219" s="92"/>
      <c r="GH219" s="92"/>
      <c r="GI219" s="92"/>
      <c r="GJ219" s="92"/>
      <c r="GK219" s="92"/>
      <c r="GL219" s="92"/>
      <c r="GM219" s="92"/>
      <c r="GN219" s="92"/>
      <c r="GO219" s="92"/>
      <c r="GP219" s="92"/>
      <c r="GQ219" s="92"/>
    </row>
    <row r="220" spans="1:199" s="99" customFormat="1">
      <c r="A220" s="109" t="s">
        <v>390</v>
      </c>
      <c r="B220" s="109"/>
      <c r="C220" s="109"/>
      <c r="D220" s="124"/>
      <c r="E220" s="125"/>
      <c r="F220" s="125"/>
      <c r="G220" s="126"/>
      <c r="H220" s="125"/>
      <c r="I220" s="126"/>
      <c r="J220" s="124"/>
      <c r="K220" s="126"/>
      <c r="L220" s="92"/>
      <c r="M220" s="92"/>
      <c r="N220" s="92"/>
      <c r="O220" s="92"/>
      <c r="P220" s="111">
        <f t="shared" si="9"/>
        <v>0</v>
      </c>
      <c r="Q220" s="111">
        <f t="shared" si="10"/>
        <v>0</v>
      </c>
      <c r="R220" s="111">
        <f t="shared" si="11"/>
        <v>0</v>
      </c>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92"/>
      <c r="CR220" s="92"/>
      <c r="CS220" s="92"/>
      <c r="CT220" s="92"/>
      <c r="CU220" s="92"/>
      <c r="CV220" s="92"/>
      <c r="CW220" s="92"/>
      <c r="CX220" s="92"/>
      <c r="CY220" s="92"/>
      <c r="CZ220" s="92"/>
      <c r="DA220" s="92"/>
      <c r="DB220" s="92"/>
      <c r="DC220" s="92"/>
      <c r="DD220" s="92"/>
      <c r="DE220" s="92"/>
      <c r="DF220" s="92"/>
      <c r="DG220" s="92"/>
      <c r="DH220" s="92"/>
      <c r="DI220" s="92"/>
      <c r="DJ220" s="92"/>
      <c r="DK220" s="92"/>
      <c r="DL220" s="92"/>
      <c r="DM220" s="92"/>
      <c r="DN220" s="92"/>
      <c r="DO220" s="92"/>
      <c r="DP220" s="92"/>
      <c r="DQ220" s="92"/>
      <c r="DR220" s="92"/>
      <c r="DS220" s="92"/>
      <c r="DT220" s="92"/>
      <c r="DU220" s="92"/>
      <c r="DV220" s="92"/>
      <c r="DW220" s="92"/>
      <c r="DX220" s="92"/>
      <c r="DY220" s="92"/>
      <c r="DZ220" s="92"/>
      <c r="EA220" s="92"/>
      <c r="EB220" s="92"/>
      <c r="EC220" s="92"/>
      <c r="ED220" s="92"/>
      <c r="EE220" s="92"/>
      <c r="EF220" s="92"/>
      <c r="EG220" s="92"/>
      <c r="EH220" s="92"/>
      <c r="EI220" s="92"/>
      <c r="EJ220" s="92"/>
      <c r="EK220" s="92"/>
      <c r="EL220" s="92"/>
      <c r="EM220" s="92"/>
      <c r="EN220" s="92"/>
      <c r="EO220" s="92"/>
      <c r="EP220" s="92"/>
      <c r="EQ220" s="92"/>
      <c r="ER220" s="92"/>
      <c r="ES220" s="92"/>
      <c r="ET220" s="92"/>
      <c r="EU220" s="92"/>
      <c r="EV220" s="92"/>
      <c r="EW220" s="92"/>
      <c r="EX220" s="92"/>
      <c r="EY220" s="92"/>
      <c r="EZ220" s="92"/>
      <c r="FA220" s="92"/>
      <c r="FB220" s="92"/>
      <c r="FC220" s="92"/>
      <c r="FD220" s="92"/>
      <c r="FE220" s="92"/>
      <c r="FF220" s="92"/>
      <c r="FG220" s="92"/>
      <c r="FH220" s="92"/>
      <c r="FI220" s="92"/>
      <c r="FJ220" s="92"/>
      <c r="FK220" s="92"/>
      <c r="FL220" s="92"/>
      <c r="FM220" s="92"/>
      <c r="FN220" s="92"/>
      <c r="FO220" s="92"/>
      <c r="FP220" s="92"/>
      <c r="FQ220" s="92"/>
      <c r="FR220" s="92"/>
      <c r="FS220" s="92"/>
      <c r="FT220" s="92"/>
      <c r="FU220" s="92"/>
      <c r="FV220" s="92"/>
      <c r="FW220" s="92"/>
      <c r="FX220" s="92"/>
      <c r="FY220" s="92"/>
      <c r="FZ220" s="92"/>
      <c r="GA220" s="92"/>
      <c r="GB220" s="92"/>
      <c r="GC220" s="92"/>
      <c r="GD220" s="92"/>
      <c r="GE220" s="92"/>
      <c r="GF220" s="92"/>
      <c r="GG220" s="92"/>
      <c r="GH220" s="92"/>
      <c r="GI220" s="92"/>
      <c r="GJ220" s="92"/>
      <c r="GK220" s="92"/>
      <c r="GL220" s="92"/>
      <c r="GM220" s="92"/>
      <c r="GN220" s="92"/>
      <c r="GO220" s="92"/>
      <c r="GP220" s="92"/>
      <c r="GQ220" s="92"/>
    </row>
    <row r="221" spans="1:199" s="99" customFormat="1">
      <c r="A221" s="109" t="s">
        <v>391</v>
      </c>
      <c r="B221" s="109"/>
      <c r="C221" s="109"/>
      <c r="D221" s="124"/>
      <c r="E221" s="125"/>
      <c r="F221" s="125"/>
      <c r="G221" s="126"/>
      <c r="H221" s="125"/>
      <c r="I221" s="126"/>
      <c r="J221" s="124"/>
      <c r="K221" s="126"/>
      <c r="L221" s="92"/>
      <c r="M221" s="92"/>
      <c r="N221" s="92"/>
      <c r="O221" s="92"/>
      <c r="P221" s="111">
        <f t="shared" si="9"/>
        <v>0</v>
      </c>
      <c r="Q221" s="111">
        <f t="shared" si="10"/>
        <v>0</v>
      </c>
      <c r="R221" s="111">
        <f t="shared" si="11"/>
        <v>0</v>
      </c>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92"/>
      <c r="CR221" s="92"/>
      <c r="CS221" s="92"/>
      <c r="CT221" s="92"/>
      <c r="CU221" s="92"/>
      <c r="CV221" s="92"/>
      <c r="CW221" s="92"/>
      <c r="CX221" s="92"/>
      <c r="CY221" s="92"/>
      <c r="CZ221" s="92"/>
      <c r="DA221" s="92"/>
      <c r="DB221" s="92"/>
      <c r="DC221" s="92"/>
      <c r="DD221" s="92"/>
      <c r="DE221" s="92"/>
      <c r="DF221" s="92"/>
      <c r="DG221" s="92"/>
      <c r="DH221" s="92"/>
      <c r="DI221" s="92"/>
      <c r="DJ221" s="92"/>
      <c r="DK221" s="92"/>
      <c r="DL221" s="92"/>
      <c r="DM221" s="92"/>
      <c r="DN221" s="92"/>
      <c r="DO221" s="92"/>
      <c r="DP221" s="92"/>
      <c r="DQ221" s="92"/>
      <c r="DR221" s="92"/>
      <c r="DS221" s="92"/>
      <c r="DT221" s="92"/>
      <c r="DU221" s="92"/>
      <c r="DV221" s="92"/>
      <c r="DW221" s="92"/>
      <c r="DX221" s="92"/>
      <c r="DY221" s="92"/>
      <c r="DZ221" s="92"/>
      <c r="EA221" s="92"/>
      <c r="EB221" s="92"/>
      <c r="EC221" s="92"/>
      <c r="ED221" s="92"/>
      <c r="EE221" s="92"/>
      <c r="EF221" s="92"/>
      <c r="EG221" s="92"/>
      <c r="EH221" s="92"/>
      <c r="EI221" s="92"/>
      <c r="EJ221" s="92"/>
      <c r="EK221" s="92"/>
      <c r="EL221" s="92"/>
      <c r="EM221" s="92"/>
      <c r="EN221" s="92"/>
      <c r="EO221" s="92"/>
      <c r="EP221" s="92"/>
      <c r="EQ221" s="92"/>
      <c r="ER221" s="92"/>
      <c r="ES221" s="92"/>
      <c r="ET221" s="92"/>
      <c r="EU221" s="92"/>
      <c r="EV221" s="92"/>
      <c r="EW221" s="92"/>
      <c r="EX221" s="92"/>
      <c r="EY221" s="92"/>
      <c r="EZ221" s="92"/>
      <c r="FA221" s="92"/>
      <c r="FB221" s="92"/>
      <c r="FC221" s="92"/>
      <c r="FD221" s="92"/>
      <c r="FE221" s="92"/>
      <c r="FF221" s="92"/>
      <c r="FG221" s="92"/>
      <c r="FH221" s="92"/>
      <c r="FI221" s="92"/>
      <c r="FJ221" s="92"/>
      <c r="FK221" s="92"/>
      <c r="FL221" s="92"/>
      <c r="FM221" s="92"/>
      <c r="FN221" s="92"/>
      <c r="FO221" s="92"/>
      <c r="FP221" s="92"/>
      <c r="FQ221" s="92"/>
      <c r="FR221" s="92"/>
      <c r="FS221" s="92"/>
      <c r="FT221" s="92"/>
      <c r="FU221" s="92"/>
      <c r="FV221" s="92"/>
      <c r="FW221" s="92"/>
      <c r="FX221" s="92"/>
      <c r="FY221" s="92"/>
      <c r="FZ221" s="92"/>
      <c r="GA221" s="92"/>
      <c r="GB221" s="92"/>
      <c r="GC221" s="92"/>
      <c r="GD221" s="92"/>
      <c r="GE221" s="92"/>
      <c r="GF221" s="92"/>
      <c r="GG221" s="92"/>
      <c r="GH221" s="92"/>
      <c r="GI221" s="92"/>
      <c r="GJ221" s="92"/>
      <c r="GK221" s="92"/>
      <c r="GL221" s="92"/>
      <c r="GM221" s="92"/>
      <c r="GN221" s="92"/>
      <c r="GO221" s="92"/>
      <c r="GP221" s="92"/>
      <c r="GQ221" s="92"/>
    </row>
    <row r="222" spans="1:199" s="99" customFormat="1">
      <c r="A222" s="109" t="s">
        <v>392</v>
      </c>
      <c r="B222" s="109"/>
      <c r="C222" s="109"/>
      <c r="D222" s="124"/>
      <c r="E222" s="125"/>
      <c r="F222" s="125"/>
      <c r="G222" s="126"/>
      <c r="H222" s="125"/>
      <c r="I222" s="126"/>
      <c r="J222" s="124"/>
      <c r="K222" s="126"/>
      <c r="L222" s="92"/>
      <c r="M222" s="92"/>
      <c r="N222" s="92"/>
      <c r="O222" s="92"/>
      <c r="P222" s="111">
        <f t="shared" si="9"/>
        <v>0</v>
      </c>
      <c r="Q222" s="111">
        <f t="shared" si="10"/>
        <v>0</v>
      </c>
      <c r="R222" s="111">
        <f t="shared" si="11"/>
        <v>0</v>
      </c>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2"/>
      <c r="FF222" s="92"/>
      <c r="FG222" s="92"/>
      <c r="FH222" s="92"/>
      <c r="FI222" s="92"/>
      <c r="FJ222" s="92"/>
      <c r="FK222" s="92"/>
      <c r="FL222" s="92"/>
      <c r="FM222" s="92"/>
      <c r="FN222" s="92"/>
      <c r="FO222" s="92"/>
      <c r="FP222" s="92"/>
      <c r="FQ222" s="92"/>
      <c r="FR222" s="92"/>
      <c r="FS222" s="92"/>
      <c r="FT222" s="92"/>
      <c r="FU222" s="92"/>
      <c r="FV222" s="92"/>
      <c r="FW222" s="92"/>
      <c r="FX222" s="92"/>
      <c r="FY222" s="92"/>
      <c r="FZ222" s="92"/>
      <c r="GA222" s="92"/>
      <c r="GB222" s="92"/>
      <c r="GC222" s="92"/>
      <c r="GD222" s="92"/>
      <c r="GE222" s="92"/>
      <c r="GF222" s="92"/>
      <c r="GG222" s="92"/>
      <c r="GH222" s="92"/>
      <c r="GI222" s="92"/>
      <c r="GJ222" s="92"/>
      <c r="GK222" s="92"/>
      <c r="GL222" s="92"/>
      <c r="GM222" s="92"/>
      <c r="GN222" s="92"/>
      <c r="GO222" s="92"/>
      <c r="GP222" s="92"/>
      <c r="GQ222" s="92"/>
    </row>
    <row r="223" spans="1:199" s="99" customFormat="1">
      <c r="A223" s="109" t="s">
        <v>393</v>
      </c>
      <c r="B223" s="109"/>
      <c r="C223" s="109"/>
      <c r="D223" s="124"/>
      <c r="E223" s="125"/>
      <c r="F223" s="125"/>
      <c r="G223" s="126"/>
      <c r="H223" s="125"/>
      <c r="I223" s="126"/>
      <c r="J223" s="124"/>
      <c r="K223" s="126"/>
      <c r="L223" s="92"/>
      <c r="M223" s="92"/>
      <c r="N223" s="92"/>
      <c r="O223" s="92"/>
      <c r="P223" s="111">
        <f t="shared" si="9"/>
        <v>0</v>
      </c>
      <c r="Q223" s="111">
        <f t="shared" si="10"/>
        <v>0</v>
      </c>
      <c r="R223" s="111">
        <f t="shared" si="11"/>
        <v>0</v>
      </c>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92"/>
      <c r="CR223" s="92"/>
      <c r="CS223" s="92"/>
      <c r="CT223" s="92"/>
      <c r="CU223" s="92"/>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92"/>
      <c r="EM223" s="92"/>
      <c r="EN223" s="92"/>
      <c r="EO223" s="92"/>
      <c r="EP223" s="92"/>
      <c r="EQ223" s="92"/>
      <c r="ER223" s="92"/>
      <c r="ES223" s="92"/>
      <c r="ET223" s="92"/>
      <c r="EU223" s="92"/>
      <c r="EV223" s="92"/>
      <c r="EW223" s="92"/>
      <c r="EX223" s="92"/>
      <c r="EY223" s="92"/>
      <c r="EZ223" s="92"/>
      <c r="FA223" s="92"/>
      <c r="FB223" s="92"/>
      <c r="FC223" s="92"/>
      <c r="FD223" s="92"/>
      <c r="FE223" s="92"/>
      <c r="FF223" s="92"/>
      <c r="FG223" s="92"/>
      <c r="FH223" s="92"/>
      <c r="FI223" s="92"/>
      <c r="FJ223" s="92"/>
      <c r="FK223" s="92"/>
      <c r="FL223" s="92"/>
      <c r="FM223" s="92"/>
      <c r="FN223" s="92"/>
      <c r="FO223" s="92"/>
      <c r="FP223" s="92"/>
      <c r="FQ223" s="92"/>
      <c r="FR223" s="92"/>
      <c r="FS223" s="92"/>
      <c r="FT223" s="92"/>
      <c r="FU223" s="92"/>
      <c r="FV223" s="92"/>
      <c r="FW223" s="92"/>
      <c r="FX223" s="92"/>
      <c r="FY223" s="92"/>
      <c r="FZ223" s="92"/>
      <c r="GA223" s="92"/>
      <c r="GB223" s="92"/>
      <c r="GC223" s="92"/>
      <c r="GD223" s="92"/>
      <c r="GE223" s="92"/>
      <c r="GF223" s="92"/>
      <c r="GG223" s="92"/>
      <c r="GH223" s="92"/>
      <c r="GI223" s="92"/>
      <c r="GJ223" s="92"/>
      <c r="GK223" s="92"/>
      <c r="GL223" s="92"/>
      <c r="GM223" s="92"/>
      <c r="GN223" s="92"/>
      <c r="GO223" s="92"/>
      <c r="GP223" s="92"/>
      <c r="GQ223" s="92"/>
    </row>
    <row r="224" spans="1:199" s="99" customFormat="1">
      <c r="A224" s="109" t="s">
        <v>394</v>
      </c>
      <c r="B224" s="109"/>
      <c r="C224" s="109"/>
      <c r="D224" s="124"/>
      <c r="E224" s="125"/>
      <c r="F224" s="125"/>
      <c r="G224" s="126"/>
      <c r="H224" s="125"/>
      <c r="I224" s="126"/>
      <c r="J224" s="124"/>
      <c r="K224" s="126"/>
      <c r="L224" s="92"/>
      <c r="M224" s="92"/>
      <c r="N224" s="92"/>
      <c r="O224" s="92"/>
      <c r="P224" s="111">
        <f t="shared" si="9"/>
        <v>0</v>
      </c>
      <c r="Q224" s="111">
        <f t="shared" si="10"/>
        <v>0</v>
      </c>
      <c r="R224" s="111">
        <f t="shared" si="11"/>
        <v>0</v>
      </c>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92"/>
      <c r="CR224" s="92"/>
      <c r="CS224" s="92"/>
      <c r="CT224" s="92"/>
      <c r="CU224" s="92"/>
      <c r="CV224" s="92"/>
      <c r="CW224" s="92"/>
      <c r="CX224" s="92"/>
      <c r="CY224" s="92"/>
      <c r="CZ224" s="92"/>
      <c r="DA224" s="92"/>
      <c r="DB224" s="92"/>
      <c r="DC224" s="92"/>
      <c r="DD224" s="92"/>
      <c r="DE224" s="92"/>
      <c r="DF224" s="92"/>
      <c r="DG224" s="92"/>
      <c r="DH224" s="92"/>
      <c r="DI224" s="92"/>
      <c r="DJ224" s="92"/>
      <c r="DK224" s="92"/>
      <c r="DL224" s="92"/>
      <c r="DM224" s="92"/>
      <c r="DN224" s="92"/>
      <c r="DO224" s="92"/>
      <c r="DP224" s="92"/>
      <c r="DQ224" s="92"/>
      <c r="DR224" s="92"/>
      <c r="DS224" s="92"/>
      <c r="DT224" s="92"/>
      <c r="DU224" s="92"/>
      <c r="DV224" s="92"/>
      <c r="DW224" s="92"/>
      <c r="DX224" s="92"/>
      <c r="DY224" s="92"/>
      <c r="DZ224" s="92"/>
      <c r="EA224" s="92"/>
      <c r="EB224" s="92"/>
      <c r="EC224" s="92"/>
      <c r="ED224" s="92"/>
      <c r="EE224" s="92"/>
      <c r="EF224" s="92"/>
      <c r="EG224" s="92"/>
      <c r="EH224" s="92"/>
      <c r="EI224" s="92"/>
      <c r="EJ224" s="92"/>
      <c r="EK224" s="92"/>
      <c r="EL224" s="92"/>
      <c r="EM224" s="92"/>
      <c r="EN224" s="92"/>
      <c r="EO224" s="92"/>
      <c r="EP224" s="92"/>
      <c r="EQ224" s="92"/>
      <c r="ER224" s="92"/>
      <c r="ES224" s="92"/>
      <c r="ET224" s="92"/>
      <c r="EU224" s="92"/>
      <c r="EV224" s="92"/>
      <c r="EW224" s="92"/>
      <c r="EX224" s="92"/>
      <c r="EY224" s="92"/>
      <c r="EZ224" s="92"/>
      <c r="FA224" s="92"/>
      <c r="FB224" s="92"/>
      <c r="FC224" s="92"/>
      <c r="FD224" s="92"/>
      <c r="FE224" s="92"/>
      <c r="FF224" s="92"/>
      <c r="FG224" s="92"/>
      <c r="FH224" s="92"/>
      <c r="FI224" s="92"/>
      <c r="FJ224" s="92"/>
      <c r="FK224" s="92"/>
      <c r="FL224" s="92"/>
      <c r="FM224" s="92"/>
      <c r="FN224" s="92"/>
      <c r="FO224" s="92"/>
      <c r="FP224" s="92"/>
      <c r="FQ224" s="92"/>
      <c r="FR224" s="92"/>
      <c r="FS224" s="92"/>
      <c r="FT224" s="92"/>
      <c r="FU224" s="92"/>
      <c r="FV224" s="92"/>
      <c r="FW224" s="92"/>
      <c r="FX224" s="92"/>
      <c r="FY224" s="92"/>
      <c r="FZ224" s="92"/>
      <c r="GA224" s="92"/>
      <c r="GB224" s="92"/>
      <c r="GC224" s="92"/>
      <c r="GD224" s="92"/>
      <c r="GE224" s="92"/>
      <c r="GF224" s="92"/>
      <c r="GG224" s="92"/>
      <c r="GH224" s="92"/>
      <c r="GI224" s="92"/>
      <c r="GJ224" s="92"/>
      <c r="GK224" s="92"/>
      <c r="GL224" s="92"/>
      <c r="GM224" s="92"/>
      <c r="GN224" s="92"/>
      <c r="GO224" s="92"/>
      <c r="GP224" s="92"/>
      <c r="GQ224" s="92"/>
    </row>
    <row r="225" spans="1:199" s="99" customFormat="1">
      <c r="A225" s="109" t="s">
        <v>395</v>
      </c>
      <c r="B225" s="109"/>
      <c r="C225" s="109"/>
      <c r="D225" s="124"/>
      <c r="E225" s="125"/>
      <c r="F225" s="125"/>
      <c r="G225" s="126"/>
      <c r="H225" s="125"/>
      <c r="I225" s="126"/>
      <c r="J225" s="124"/>
      <c r="K225" s="126"/>
      <c r="L225" s="92"/>
      <c r="M225" s="92"/>
      <c r="N225" s="92"/>
      <c r="O225" s="92"/>
      <c r="P225" s="111">
        <f t="shared" si="9"/>
        <v>0</v>
      </c>
      <c r="Q225" s="111">
        <f t="shared" si="10"/>
        <v>0</v>
      </c>
      <c r="R225" s="111">
        <f t="shared" si="11"/>
        <v>0</v>
      </c>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c r="DE225" s="92"/>
      <c r="DF225" s="92"/>
      <c r="DG225" s="92"/>
      <c r="DH225" s="92"/>
      <c r="DI225" s="92"/>
      <c r="DJ225" s="92"/>
      <c r="DK225" s="92"/>
      <c r="DL225" s="92"/>
      <c r="DM225" s="92"/>
      <c r="DN225" s="92"/>
      <c r="DO225" s="92"/>
      <c r="DP225" s="92"/>
      <c r="DQ225" s="92"/>
      <c r="DR225" s="92"/>
      <c r="DS225" s="92"/>
      <c r="DT225" s="92"/>
      <c r="DU225" s="92"/>
      <c r="DV225" s="92"/>
      <c r="DW225" s="92"/>
      <c r="DX225" s="92"/>
      <c r="DY225" s="92"/>
      <c r="DZ225" s="92"/>
      <c r="EA225" s="92"/>
      <c r="EB225" s="92"/>
      <c r="EC225" s="92"/>
      <c r="ED225" s="92"/>
      <c r="EE225" s="92"/>
      <c r="EF225" s="92"/>
      <c r="EG225" s="92"/>
      <c r="EH225" s="92"/>
      <c r="EI225" s="92"/>
      <c r="EJ225" s="92"/>
      <c r="EK225" s="92"/>
      <c r="EL225" s="92"/>
      <c r="EM225" s="92"/>
      <c r="EN225" s="92"/>
      <c r="EO225" s="92"/>
      <c r="EP225" s="92"/>
      <c r="EQ225" s="92"/>
      <c r="ER225" s="92"/>
      <c r="ES225" s="92"/>
      <c r="ET225" s="92"/>
      <c r="EU225" s="92"/>
      <c r="EV225" s="92"/>
      <c r="EW225" s="92"/>
      <c r="EX225" s="92"/>
      <c r="EY225" s="92"/>
      <c r="EZ225" s="92"/>
      <c r="FA225" s="92"/>
      <c r="FB225" s="92"/>
      <c r="FC225" s="92"/>
      <c r="FD225" s="92"/>
      <c r="FE225" s="92"/>
      <c r="FF225" s="92"/>
      <c r="FG225" s="92"/>
      <c r="FH225" s="92"/>
      <c r="FI225" s="92"/>
      <c r="FJ225" s="92"/>
      <c r="FK225" s="92"/>
      <c r="FL225" s="92"/>
      <c r="FM225" s="92"/>
      <c r="FN225" s="92"/>
      <c r="FO225" s="92"/>
      <c r="FP225" s="92"/>
      <c r="FQ225" s="92"/>
      <c r="FR225" s="92"/>
      <c r="FS225" s="92"/>
      <c r="FT225" s="92"/>
      <c r="FU225" s="92"/>
      <c r="FV225" s="92"/>
      <c r="FW225" s="92"/>
      <c r="FX225" s="92"/>
      <c r="FY225" s="92"/>
      <c r="FZ225" s="92"/>
      <c r="GA225" s="92"/>
      <c r="GB225" s="92"/>
      <c r="GC225" s="92"/>
      <c r="GD225" s="92"/>
      <c r="GE225" s="92"/>
      <c r="GF225" s="92"/>
      <c r="GG225" s="92"/>
      <c r="GH225" s="92"/>
      <c r="GI225" s="92"/>
      <c r="GJ225" s="92"/>
      <c r="GK225" s="92"/>
      <c r="GL225" s="92"/>
      <c r="GM225" s="92"/>
      <c r="GN225" s="92"/>
      <c r="GO225" s="92"/>
      <c r="GP225" s="92"/>
      <c r="GQ225" s="92"/>
    </row>
    <row r="226" spans="1:199" s="99" customFormat="1">
      <c r="A226" s="109" t="s">
        <v>396</v>
      </c>
      <c r="B226" s="109"/>
      <c r="C226" s="109"/>
      <c r="D226" s="124"/>
      <c r="E226" s="125"/>
      <c r="F226" s="125"/>
      <c r="G226" s="126"/>
      <c r="H226" s="125"/>
      <c r="I226" s="126"/>
      <c r="J226" s="124"/>
      <c r="K226" s="126"/>
      <c r="L226" s="92"/>
      <c r="M226" s="92"/>
      <c r="N226" s="92"/>
      <c r="O226" s="92"/>
      <c r="P226" s="111">
        <f t="shared" si="9"/>
        <v>0</v>
      </c>
      <c r="Q226" s="111">
        <f t="shared" si="10"/>
        <v>0</v>
      </c>
      <c r="R226" s="111">
        <f t="shared" si="11"/>
        <v>0</v>
      </c>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c r="DE226" s="92"/>
      <c r="DF226" s="92"/>
      <c r="DG226" s="92"/>
      <c r="DH226" s="92"/>
      <c r="DI226" s="92"/>
      <c r="DJ226" s="92"/>
      <c r="DK226" s="92"/>
      <c r="DL226" s="92"/>
      <c r="DM226" s="92"/>
      <c r="DN226" s="92"/>
      <c r="DO226" s="92"/>
      <c r="DP226" s="92"/>
      <c r="DQ226" s="92"/>
      <c r="DR226" s="92"/>
      <c r="DS226" s="92"/>
      <c r="DT226" s="92"/>
      <c r="DU226" s="92"/>
      <c r="DV226" s="92"/>
      <c r="DW226" s="92"/>
      <c r="DX226" s="92"/>
      <c r="DY226" s="92"/>
      <c r="DZ226" s="92"/>
      <c r="EA226" s="92"/>
      <c r="EB226" s="92"/>
      <c r="EC226" s="92"/>
      <c r="ED226" s="92"/>
      <c r="EE226" s="92"/>
      <c r="EF226" s="92"/>
      <c r="EG226" s="92"/>
      <c r="EH226" s="92"/>
      <c r="EI226" s="92"/>
      <c r="EJ226" s="92"/>
      <c r="EK226" s="92"/>
      <c r="EL226" s="92"/>
      <c r="EM226" s="92"/>
      <c r="EN226" s="92"/>
      <c r="EO226" s="92"/>
      <c r="EP226" s="92"/>
      <c r="EQ226" s="92"/>
      <c r="ER226" s="92"/>
      <c r="ES226" s="92"/>
      <c r="ET226" s="92"/>
      <c r="EU226" s="92"/>
      <c r="EV226" s="92"/>
      <c r="EW226" s="92"/>
      <c r="EX226" s="92"/>
      <c r="EY226" s="92"/>
      <c r="EZ226" s="92"/>
      <c r="FA226" s="92"/>
      <c r="FB226" s="92"/>
      <c r="FC226" s="92"/>
      <c r="FD226" s="92"/>
      <c r="FE226" s="92"/>
      <c r="FF226" s="92"/>
      <c r="FG226" s="92"/>
      <c r="FH226" s="92"/>
      <c r="FI226" s="92"/>
      <c r="FJ226" s="92"/>
      <c r="FK226" s="92"/>
      <c r="FL226" s="92"/>
      <c r="FM226" s="92"/>
      <c r="FN226" s="92"/>
      <c r="FO226" s="92"/>
      <c r="FP226" s="92"/>
      <c r="FQ226" s="92"/>
      <c r="FR226" s="92"/>
      <c r="FS226" s="92"/>
      <c r="FT226" s="92"/>
      <c r="FU226" s="92"/>
      <c r="FV226" s="92"/>
      <c r="FW226" s="92"/>
      <c r="FX226" s="92"/>
      <c r="FY226" s="92"/>
      <c r="FZ226" s="92"/>
      <c r="GA226" s="92"/>
      <c r="GB226" s="92"/>
      <c r="GC226" s="92"/>
      <c r="GD226" s="92"/>
      <c r="GE226" s="92"/>
      <c r="GF226" s="92"/>
      <c r="GG226" s="92"/>
      <c r="GH226" s="92"/>
      <c r="GI226" s="92"/>
      <c r="GJ226" s="92"/>
      <c r="GK226" s="92"/>
      <c r="GL226" s="92"/>
      <c r="GM226" s="92"/>
      <c r="GN226" s="92"/>
      <c r="GO226" s="92"/>
      <c r="GP226" s="92"/>
      <c r="GQ226" s="92"/>
    </row>
    <row r="227" spans="1:199" s="99" customFormat="1">
      <c r="A227" s="109" t="s">
        <v>397</v>
      </c>
      <c r="B227" s="109"/>
      <c r="C227" s="109"/>
      <c r="D227" s="124"/>
      <c r="E227" s="125"/>
      <c r="F227" s="125"/>
      <c r="G227" s="126"/>
      <c r="H227" s="125"/>
      <c r="I227" s="126"/>
      <c r="J227" s="124"/>
      <c r="K227" s="126"/>
      <c r="L227" s="92"/>
      <c r="M227" s="92"/>
      <c r="N227" s="92"/>
      <c r="O227" s="92"/>
      <c r="P227" s="111">
        <f t="shared" si="9"/>
        <v>0</v>
      </c>
      <c r="Q227" s="111">
        <f t="shared" si="10"/>
        <v>0</v>
      </c>
      <c r="R227" s="111">
        <f t="shared" si="11"/>
        <v>0</v>
      </c>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c r="DE227" s="92"/>
      <c r="DF227" s="92"/>
      <c r="DG227" s="92"/>
      <c r="DH227" s="92"/>
      <c r="DI227" s="92"/>
      <c r="DJ227" s="92"/>
      <c r="DK227" s="92"/>
      <c r="DL227" s="92"/>
      <c r="DM227" s="92"/>
      <c r="DN227" s="92"/>
      <c r="DO227" s="92"/>
      <c r="DP227" s="92"/>
      <c r="DQ227" s="92"/>
      <c r="DR227" s="92"/>
      <c r="DS227" s="92"/>
      <c r="DT227" s="92"/>
      <c r="DU227" s="92"/>
      <c r="DV227" s="92"/>
      <c r="DW227" s="92"/>
      <c r="DX227" s="92"/>
      <c r="DY227" s="92"/>
      <c r="DZ227" s="92"/>
      <c r="EA227" s="92"/>
      <c r="EB227" s="92"/>
      <c r="EC227" s="92"/>
      <c r="ED227" s="92"/>
      <c r="EE227" s="92"/>
      <c r="EF227" s="92"/>
      <c r="EG227" s="92"/>
      <c r="EH227" s="92"/>
      <c r="EI227" s="92"/>
      <c r="EJ227" s="92"/>
      <c r="EK227" s="92"/>
      <c r="EL227" s="92"/>
      <c r="EM227" s="92"/>
      <c r="EN227" s="92"/>
      <c r="EO227" s="92"/>
      <c r="EP227" s="92"/>
      <c r="EQ227" s="92"/>
      <c r="ER227" s="92"/>
      <c r="ES227" s="92"/>
      <c r="ET227" s="92"/>
      <c r="EU227" s="92"/>
      <c r="EV227" s="92"/>
      <c r="EW227" s="92"/>
      <c r="EX227" s="92"/>
      <c r="EY227" s="92"/>
      <c r="EZ227" s="92"/>
      <c r="FA227" s="92"/>
      <c r="FB227" s="92"/>
      <c r="FC227" s="92"/>
      <c r="FD227" s="92"/>
      <c r="FE227" s="92"/>
      <c r="FF227" s="92"/>
      <c r="FG227" s="92"/>
      <c r="FH227" s="92"/>
      <c r="FI227" s="92"/>
      <c r="FJ227" s="92"/>
      <c r="FK227" s="92"/>
      <c r="FL227" s="92"/>
      <c r="FM227" s="92"/>
      <c r="FN227" s="92"/>
      <c r="FO227" s="92"/>
      <c r="FP227" s="92"/>
      <c r="FQ227" s="92"/>
      <c r="FR227" s="92"/>
      <c r="FS227" s="92"/>
      <c r="FT227" s="92"/>
      <c r="FU227" s="92"/>
      <c r="FV227" s="92"/>
      <c r="FW227" s="92"/>
      <c r="FX227" s="92"/>
      <c r="FY227" s="92"/>
      <c r="FZ227" s="92"/>
      <c r="GA227" s="92"/>
      <c r="GB227" s="92"/>
      <c r="GC227" s="92"/>
      <c r="GD227" s="92"/>
      <c r="GE227" s="92"/>
      <c r="GF227" s="92"/>
      <c r="GG227" s="92"/>
      <c r="GH227" s="92"/>
      <c r="GI227" s="92"/>
      <c r="GJ227" s="92"/>
      <c r="GK227" s="92"/>
      <c r="GL227" s="92"/>
      <c r="GM227" s="92"/>
      <c r="GN227" s="92"/>
      <c r="GO227" s="92"/>
      <c r="GP227" s="92"/>
      <c r="GQ227" s="92"/>
    </row>
    <row r="228" spans="1:199" s="99" customFormat="1">
      <c r="A228" s="109" t="s">
        <v>398</v>
      </c>
      <c r="B228" s="109"/>
      <c r="C228" s="109"/>
      <c r="D228" s="124"/>
      <c r="E228" s="125"/>
      <c r="F228" s="125"/>
      <c r="G228" s="126"/>
      <c r="H228" s="125"/>
      <c r="I228" s="126"/>
      <c r="J228" s="124"/>
      <c r="K228" s="126"/>
      <c r="L228" s="92"/>
      <c r="M228" s="92"/>
      <c r="N228" s="92"/>
      <c r="O228" s="92"/>
      <c r="P228" s="111">
        <f t="shared" si="9"/>
        <v>0</v>
      </c>
      <c r="Q228" s="111">
        <f t="shared" si="10"/>
        <v>0</v>
      </c>
      <c r="R228" s="111">
        <f t="shared" si="11"/>
        <v>0</v>
      </c>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row>
    <row r="229" spans="1:199" s="99" customFormat="1">
      <c r="A229" s="109" t="s">
        <v>399</v>
      </c>
      <c r="B229" s="109"/>
      <c r="C229" s="109"/>
      <c r="D229" s="124"/>
      <c r="E229" s="125"/>
      <c r="F229" s="125"/>
      <c r="G229" s="126"/>
      <c r="H229" s="125"/>
      <c r="I229" s="126"/>
      <c r="J229" s="124"/>
      <c r="K229" s="126"/>
      <c r="L229" s="92"/>
      <c r="M229" s="92"/>
      <c r="N229" s="92"/>
      <c r="O229" s="92"/>
      <c r="P229" s="111">
        <f t="shared" si="9"/>
        <v>0</v>
      </c>
      <c r="Q229" s="111">
        <f t="shared" si="10"/>
        <v>0</v>
      </c>
      <c r="R229" s="111">
        <f t="shared" si="11"/>
        <v>0</v>
      </c>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row>
    <row r="230" spans="1:199" s="99" customFormat="1">
      <c r="A230" s="109" t="s">
        <v>400</v>
      </c>
      <c r="B230" s="109"/>
      <c r="C230" s="109"/>
      <c r="D230" s="124"/>
      <c r="E230" s="125"/>
      <c r="F230" s="125"/>
      <c r="G230" s="126"/>
      <c r="H230" s="125"/>
      <c r="I230" s="126"/>
      <c r="J230" s="124"/>
      <c r="K230" s="126"/>
      <c r="L230" s="92"/>
      <c r="M230" s="92"/>
      <c r="N230" s="92"/>
      <c r="O230" s="92"/>
      <c r="P230" s="111">
        <f t="shared" si="9"/>
        <v>0</v>
      </c>
      <c r="Q230" s="111">
        <f t="shared" si="10"/>
        <v>0</v>
      </c>
      <c r="R230" s="111">
        <f t="shared" si="11"/>
        <v>0</v>
      </c>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row>
    <row r="231" spans="1:199" s="99" customFormat="1">
      <c r="A231" s="109" t="s">
        <v>401</v>
      </c>
      <c r="B231" s="109"/>
      <c r="C231" s="109"/>
      <c r="D231" s="124"/>
      <c r="E231" s="125"/>
      <c r="F231" s="125"/>
      <c r="G231" s="126"/>
      <c r="H231" s="125"/>
      <c r="I231" s="126"/>
      <c r="J231" s="124"/>
      <c r="K231" s="126"/>
      <c r="L231" s="92"/>
      <c r="M231" s="92"/>
      <c r="N231" s="92"/>
      <c r="O231" s="92"/>
      <c r="P231" s="111">
        <f t="shared" si="9"/>
        <v>0</v>
      </c>
      <c r="Q231" s="111">
        <f t="shared" si="10"/>
        <v>0</v>
      </c>
      <c r="R231" s="111">
        <f t="shared" si="11"/>
        <v>0</v>
      </c>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row>
    <row r="232" spans="1:199" s="99" customFormat="1">
      <c r="A232" s="109" t="s">
        <v>402</v>
      </c>
      <c r="B232" s="109"/>
      <c r="C232" s="109"/>
      <c r="D232" s="124"/>
      <c r="E232" s="125"/>
      <c r="F232" s="125"/>
      <c r="G232" s="126"/>
      <c r="H232" s="125"/>
      <c r="I232" s="126"/>
      <c r="J232" s="124"/>
      <c r="K232" s="126"/>
      <c r="L232" s="92"/>
      <c r="M232" s="92"/>
      <c r="N232" s="92"/>
      <c r="O232" s="92"/>
      <c r="P232" s="111">
        <f t="shared" si="9"/>
        <v>0</v>
      </c>
      <c r="Q232" s="111">
        <f t="shared" si="10"/>
        <v>0</v>
      </c>
      <c r="R232" s="111">
        <f t="shared" si="11"/>
        <v>0</v>
      </c>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row>
    <row r="233" spans="1:199" s="99" customFormat="1">
      <c r="A233" s="109" t="s">
        <v>403</v>
      </c>
      <c r="B233" s="109"/>
      <c r="C233" s="109"/>
      <c r="D233" s="124"/>
      <c r="E233" s="125"/>
      <c r="F233" s="125"/>
      <c r="G233" s="126"/>
      <c r="H233" s="125"/>
      <c r="I233" s="126"/>
      <c r="J233" s="124"/>
      <c r="K233" s="126"/>
      <c r="L233" s="92"/>
      <c r="M233" s="92"/>
      <c r="N233" s="92"/>
      <c r="O233" s="92"/>
      <c r="P233" s="111">
        <f t="shared" si="9"/>
        <v>0</v>
      </c>
      <c r="Q233" s="111">
        <f t="shared" si="10"/>
        <v>0</v>
      </c>
      <c r="R233" s="111">
        <f t="shared" si="11"/>
        <v>0</v>
      </c>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row>
    <row r="234" spans="1:199" s="99" customFormat="1">
      <c r="A234" s="109" t="s">
        <v>404</v>
      </c>
      <c r="B234" s="109"/>
      <c r="C234" s="109"/>
      <c r="D234" s="124"/>
      <c r="E234" s="125"/>
      <c r="F234" s="125"/>
      <c r="G234" s="126"/>
      <c r="H234" s="125"/>
      <c r="I234" s="126"/>
      <c r="J234" s="124"/>
      <c r="K234" s="126"/>
      <c r="L234" s="92"/>
      <c r="M234" s="92"/>
      <c r="N234" s="92"/>
      <c r="O234" s="92"/>
      <c r="P234" s="111">
        <f t="shared" si="9"/>
        <v>0</v>
      </c>
      <c r="Q234" s="111">
        <f t="shared" si="10"/>
        <v>0</v>
      </c>
      <c r="R234" s="111">
        <f t="shared" si="11"/>
        <v>0</v>
      </c>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row>
    <row r="235" spans="1:199" s="99" customFormat="1">
      <c r="A235" s="109" t="s">
        <v>405</v>
      </c>
      <c r="B235" s="109"/>
      <c r="C235" s="109"/>
      <c r="D235" s="124"/>
      <c r="E235" s="125"/>
      <c r="F235" s="125"/>
      <c r="G235" s="126"/>
      <c r="H235" s="125"/>
      <c r="I235" s="126"/>
      <c r="J235" s="124"/>
      <c r="K235" s="126"/>
      <c r="L235" s="92"/>
      <c r="M235" s="92"/>
      <c r="N235" s="92"/>
      <c r="O235" s="92"/>
      <c r="P235" s="111">
        <f t="shared" si="9"/>
        <v>0</v>
      </c>
      <c r="Q235" s="111">
        <f t="shared" si="10"/>
        <v>0</v>
      </c>
      <c r="R235" s="111">
        <f t="shared" si="11"/>
        <v>0</v>
      </c>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row>
    <row r="236" spans="1:199" s="99" customFormat="1">
      <c r="A236" s="109" t="s">
        <v>406</v>
      </c>
      <c r="B236" s="109"/>
      <c r="C236" s="109"/>
      <c r="D236" s="124"/>
      <c r="E236" s="125"/>
      <c r="F236" s="125"/>
      <c r="G236" s="126"/>
      <c r="H236" s="125"/>
      <c r="I236" s="126"/>
      <c r="J236" s="124"/>
      <c r="K236" s="126"/>
      <c r="L236" s="92"/>
      <c r="M236" s="92"/>
      <c r="N236" s="92"/>
      <c r="O236" s="92"/>
      <c r="P236" s="111">
        <f t="shared" si="9"/>
        <v>0</v>
      </c>
      <c r="Q236" s="111">
        <f t="shared" si="10"/>
        <v>0</v>
      </c>
      <c r="R236" s="111">
        <f t="shared" si="11"/>
        <v>0</v>
      </c>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row>
    <row r="237" spans="1:199" s="99" customFormat="1">
      <c r="A237" s="109" t="s">
        <v>407</v>
      </c>
      <c r="B237" s="109"/>
      <c r="C237" s="109"/>
      <c r="D237" s="124"/>
      <c r="E237" s="125"/>
      <c r="F237" s="125"/>
      <c r="G237" s="126"/>
      <c r="H237" s="125"/>
      <c r="I237" s="126"/>
      <c r="J237" s="124"/>
      <c r="K237" s="126"/>
      <c r="L237" s="92"/>
      <c r="M237" s="92"/>
      <c r="N237" s="92"/>
      <c r="O237" s="92"/>
      <c r="P237" s="111">
        <f t="shared" si="9"/>
        <v>0</v>
      </c>
      <c r="Q237" s="111">
        <f t="shared" si="10"/>
        <v>0</v>
      </c>
      <c r="R237" s="111">
        <f t="shared" si="11"/>
        <v>0</v>
      </c>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row>
    <row r="238" spans="1:199" s="99" customFormat="1">
      <c r="A238" s="109" t="s">
        <v>408</v>
      </c>
      <c r="B238" s="109"/>
      <c r="C238" s="109"/>
      <c r="D238" s="124"/>
      <c r="E238" s="125"/>
      <c r="F238" s="125"/>
      <c r="G238" s="126"/>
      <c r="H238" s="125"/>
      <c r="I238" s="126"/>
      <c r="J238" s="124"/>
      <c r="K238" s="126"/>
      <c r="L238" s="92"/>
      <c r="M238" s="92"/>
      <c r="N238" s="92"/>
      <c r="O238" s="92"/>
      <c r="P238" s="111">
        <f t="shared" si="9"/>
        <v>0</v>
      </c>
      <c r="Q238" s="111">
        <f t="shared" si="10"/>
        <v>0</v>
      </c>
      <c r="R238" s="111">
        <f t="shared" si="11"/>
        <v>0</v>
      </c>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c r="DE238" s="92"/>
      <c r="DF238" s="92"/>
      <c r="DG238" s="92"/>
      <c r="DH238" s="92"/>
      <c r="DI238" s="92"/>
      <c r="DJ238" s="92"/>
      <c r="DK238" s="92"/>
      <c r="DL238" s="92"/>
      <c r="DM238" s="92"/>
      <c r="DN238" s="92"/>
      <c r="DO238" s="92"/>
      <c r="DP238" s="92"/>
      <c r="DQ238" s="92"/>
      <c r="DR238" s="92"/>
      <c r="DS238" s="92"/>
      <c r="DT238" s="92"/>
      <c r="DU238" s="92"/>
      <c r="DV238" s="92"/>
      <c r="DW238" s="92"/>
      <c r="DX238" s="92"/>
      <c r="DY238" s="92"/>
      <c r="DZ238" s="92"/>
      <c r="EA238" s="92"/>
      <c r="EB238" s="92"/>
      <c r="EC238" s="92"/>
      <c r="ED238" s="92"/>
      <c r="EE238" s="92"/>
      <c r="EF238" s="92"/>
      <c r="EG238" s="92"/>
      <c r="EH238" s="92"/>
      <c r="EI238" s="92"/>
      <c r="EJ238" s="92"/>
      <c r="EK238" s="92"/>
      <c r="EL238" s="92"/>
      <c r="EM238" s="92"/>
      <c r="EN238" s="92"/>
      <c r="EO238" s="92"/>
      <c r="EP238" s="92"/>
      <c r="EQ238" s="92"/>
      <c r="ER238" s="92"/>
      <c r="ES238" s="92"/>
      <c r="ET238" s="92"/>
      <c r="EU238" s="92"/>
      <c r="EV238" s="92"/>
      <c r="EW238" s="92"/>
      <c r="EX238" s="92"/>
      <c r="EY238" s="92"/>
      <c r="EZ238" s="92"/>
      <c r="FA238" s="92"/>
      <c r="FB238" s="92"/>
      <c r="FC238" s="92"/>
      <c r="FD238" s="92"/>
      <c r="FE238" s="92"/>
      <c r="FF238" s="92"/>
      <c r="FG238" s="92"/>
      <c r="FH238" s="92"/>
      <c r="FI238" s="92"/>
      <c r="FJ238" s="92"/>
      <c r="FK238" s="92"/>
      <c r="FL238" s="92"/>
      <c r="FM238" s="92"/>
      <c r="FN238" s="92"/>
      <c r="FO238" s="92"/>
      <c r="FP238" s="92"/>
      <c r="FQ238" s="92"/>
      <c r="FR238" s="92"/>
      <c r="FS238" s="92"/>
      <c r="FT238" s="92"/>
      <c r="FU238" s="92"/>
      <c r="FV238" s="92"/>
      <c r="FW238" s="92"/>
      <c r="FX238" s="92"/>
      <c r="FY238" s="92"/>
      <c r="FZ238" s="92"/>
      <c r="GA238" s="92"/>
      <c r="GB238" s="92"/>
      <c r="GC238" s="92"/>
      <c r="GD238" s="92"/>
      <c r="GE238" s="92"/>
      <c r="GF238" s="92"/>
      <c r="GG238" s="92"/>
      <c r="GH238" s="92"/>
      <c r="GI238" s="92"/>
      <c r="GJ238" s="92"/>
      <c r="GK238" s="92"/>
      <c r="GL238" s="92"/>
      <c r="GM238" s="92"/>
      <c r="GN238" s="92"/>
      <c r="GO238" s="92"/>
      <c r="GP238" s="92"/>
      <c r="GQ238" s="92"/>
    </row>
    <row r="239" spans="1:199" s="99" customFormat="1">
      <c r="A239" s="109" t="s">
        <v>409</v>
      </c>
      <c r="B239" s="109"/>
      <c r="C239" s="109"/>
      <c r="D239" s="124"/>
      <c r="E239" s="125"/>
      <c r="F239" s="125"/>
      <c r="G239" s="126"/>
      <c r="H239" s="125"/>
      <c r="I239" s="126"/>
      <c r="J239" s="124"/>
      <c r="K239" s="126"/>
      <c r="L239" s="92"/>
      <c r="M239" s="92"/>
      <c r="N239" s="92"/>
      <c r="O239" s="92"/>
      <c r="P239" s="111">
        <f t="shared" si="9"/>
        <v>0</v>
      </c>
      <c r="Q239" s="111">
        <f t="shared" si="10"/>
        <v>0</v>
      </c>
      <c r="R239" s="111">
        <f t="shared" si="11"/>
        <v>0</v>
      </c>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c r="DE239" s="92"/>
      <c r="DF239" s="92"/>
      <c r="DG239" s="92"/>
      <c r="DH239" s="92"/>
      <c r="DI239" s="92"/>
      <c r="DJ239" s="92"/>
      <c r="DK239" s="92"/>
      <c r="DL239" s="92"/>
      <c r="DM239" s="92"/>
      <c r="DN239" s="92"/>
      <c r="DO239" s="92"/>
      <c r="DP239" s="92"/>
      <c r="DQ239" s="92"/>
      <c r="DR239" s="92"/>
      <c r="DS239" s="92"/>
      <c r="DT239" s="92"/>
      <c r="DU239" s="92"/>
      <c r="DV239" s="92"/>
      <c r="DW239" s="92"/>
      <c r="DX239" s="92"/>
      <c r="DY239" s="92"/>
      <c r="DZ239" s="92"/>
      <c r="EA239" s="92"/>
      <c r="EB239" s="92"/>
      <c r="EC239" s="92"/>
      <c r="ED239" s="92"/>
      <c r="EE239" s="92"/>
      <c r="EF239" s="92"/>
      <c r="EG239" s="92"/>
      <c r="EH239" s="92"/>
      <c r="EI239" s="92"/>
      <c r="EJ239" s="92"/>
      <c r="EK239" s="92"/>
      <c r="EL239" s="92"/>
      <c r="EM239" s="92"/>
      <c r="EN239" s="92"/>
      <c r="EO239" s="92"/>
      <c r="EP239" s="92"/>
      <c r="EQ239" s="92"/>
      <c r="ER239" s="92"/>
      <c r="ES239" s="92"/>
      <c r="ET239" s="92"/>
      <c r="EU239" s="92"/>
      <c r="EV239" s="92"/>
      <c r="EW239" s="92"/>
      <c r="EX239" s="92"/>
      <c r="EY239" s="92"/>
      <c r="EZ239" s="92"/>
      <c r="FA239" s="92"/>
      <c r="FB239" s="92"/>
      <c r="FC239" s="92"/>
      <c r="FD239" s="92"/>
      <c r="FE239" s="92"/>
      <c r="FF239" s="92"/>
      <c r="FG239" s="92"/>
      <c r="FH239" s="92"/>
      <c r="FI239" s="92"/>
      <c r="FJ239" s="92"/>
      <c r="FK239" s="92"/>
      <c r="FL239" s="92"/>
      <c r="FM239" s="92"/>
      <c r="FN239" s="92"/>
      <c r="FO239" s="92"/>
      <c r="FP239" s="92"/>
      <c r="FQ239" s="92"/>
      <c r="FR239" s="92"/>
      <c r="FS239" s="92"/>
      <c r="FT239" s="92"/>
      <c r="FU239" s="92"/>
      <c r="FV239" s="92"/>
      <c r="FW239" s="92"/>
      <c r="FX239" s="92"/>
      <c r="FY239" s="92"/>
      <c r="FZ239" s="92"/>
      <c r="GA239" s="92"/>
      <c r="GB239" s="92"/>
      <c r="GC239" s="92"/>
      <c r="GD239" s="92"/>
      <c r="GE239" s="92"/>
      <c r="GF239" s="92"/>
      <c r="GG239" s="92"/>
      <c r="GH239" s="92"/>
      <c r="GI239" s="92"/>
      <c r="GJ239" s="92"/>
      <c r="GK239" s="92"/>
      <c r="GL239" s="92"/>
      <c r="GM239" s="92"/>
      <c r="GN239" s="92"/>
      <c r="GO239" s="92"/>
      <c r="GP239" s="92"/>
      <c r="GQ239" s="92"/>
    </row>
    <row r="240" spans="1:199" s="99" customFormat="1">
      <c r="A240" s="109" t="s">
        <v>410</v>
      </c>
      <c r="B240" s="109"/>
      <c r="C240" s="109"/>
      <c r="D240" s="124"/>
      <c r="E240" s="125"/>
      <c r="F240" s="125"/>
      <c r="G240" s="126"/>
      <c r="H240" s="125"/>
      <c r="I240" s="126"/>
      <c r="J240" s="124"/>
      <c r="K240" s="126"/>
      <c r="L240" s="92"/>
      <c r="M240" s="92"/>
      <c r="N240" s="92"/>
      <c r="O240" s="92"/>
      <c r="P240" s="111">
        <f t="shared" si="9"/>
        <v>0</v>
      </c>
      <c r="Q240" s="111">
        <f t="shared" si="10"/>
        <v>0</v>
      </c>
      <c r="R240" s="111">
        <f t="shared" si="11"/>
        <v>0</v>
      </c>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c r="DE240" s="92"/>
      <c r="DF240" s="92"/>
      <c r="DG240" s="92"/>
      <c r="DH240" s="92"/>
      <c r="DI240" s="92"/>
      <c r="DJ240" s="92"/>
      <c r="DK240" s="92"/>
      <c r="DL240" s="92"/>
      <c r="DM240" s="92"/>
      <c r="DN240" s="92"/>
      <c r="DO240" s="92"/>
      <c r="DP240" s="92"/>
      <c r="DQ240" s="92"/>
      <c r="DR240" s="92"/>
      <c r="DS240" s="92"/>
      <c r="DT240" s="92"/>
      <c r="DU240" s="92"/>
      <c r="DV240" s="92"/>
      <c r="DW240" s="92"/>
      <c r="DX240" s="92"/>
      <c r="DY240" s="92"/>
      <c r="DZ240" s="92"/>
      <c r="EA240" s="92"/>
      <c r="EB240" s="92"/>
      <c r="EC240" s="92"/>
      <c r="ED240" s="92"/>
      <c r="EE240" s="92"/>
      <c r="EF240" s="92"/>
      <c r="EG240" s="92"/>
      <c r="EH240" s="92"/>
      <c r="EI240" s="92"/>
      <c r="EJ240" s="92"/>
      <c r="EK240" s="92"/>
      <c r="EL240" s="92"/>
      <c r="EM240" s="92"/>
      <c r="EN240" s="92"/>
      <c r="EO240" s="92"/>
      <c r="EP240" s="92"/>
      <c r="EQ240" s="92"/>
      <c r="ER240" s="92"/>
      <c r="ES240" s="92"/>
      <c r="ET240" s="92"/>
      <c r="EU240" s="92"/>
      <c r="EV240" s="92"/>
      <c r="EW240" s="92"/>
      <c r="EX240" s="92"/>
      <c r="EY240" s="92"/>
      <c r="EZ240" s="92"/>
      <c r="FA240" s="92"/>
      <c r="FB240" s="92"/>
      <c r="FC240" s="92"/>
      <c r="FD240" s="92"/>
      <c r="FE240" s="92"/>
      <c r="FF240" s="92"/>
      <c r="FG240" s="92"/>
      <c r="FH240" s="92"/>
      <c r="FI240" s="92"/>
      <c r="FJ240" s="92"/>
      <c r="FK240" s="92"/>
      <c r="FL240" s="92"/>
      <c r="FM240" s="92"/>
      <c r="FN240" s="92"/>
      <c r="FO240" s="92"/>
      <c r="FP240" s="92"/>
      <c r="FQ240" s="92"/>
      <c r="FR240" s="92"/>
      <c r="FS240" s="92"/>
      <c r="FT240" s="92"/>
      <c r="FU240" s="92"/>
      <c r="FV240" s="92"/>
      <c r="FW240" s="92"/>
      <c r="FX240" s="92"/>
      <c r="FY240" s="92"/>
      <c r="FZ240" s="92"/>
      <c r="GA240" s="92"/>
      <c r="GB240" s="92"/>
      <c r="GC240" s="92"/>
      <c r="GD240" s="92"/>
      <c r="GE240" s="92"/>
      <c r="GF240" s="92"/>
      <c r="GG240" s="92"/>
      <c r="GH240" s="92"/>
      <c r="GI240" s="92"/>
      <c r="GJ240" s="92"/>
      <c r="GK240" s="92"/>
      <c r="GL240" s="92"/>
      <c r="GM240" s="92"/>
      <c r="GN240" s="92"/>
      <c r="GO240" s="92"/>
      <c r="GP240" s="92"/>
      <c r="GQ240" s="92"/>
    </row>
    <row r="241" spans="1:199" s="99" customFormat="1">
      <c r="A241" s="109" t="s">
        <v>411</v>
      </c>
      <c r="B241" s="109"/>
      <c r="C241" s="109"/>
      <c r="D241" s="124"/>
      <c r="E241" s="125"/>
      <c r="F241" s="125"/>
      <c r="G241" s="126"/>
      <c r="H241" s="125"/>
      <c r="I241" s="126"/>
      <c r="J241" s="124"/>
      <c r="K241" s="126"/>
      <c r="L241" s="92"/>
      <c r="M241" s="92"/>
      <c r="N241" s="92"/>
      <c r="O241" s="92"/>
      <c r="P241" s="111">
        <f t="shared" si="9"/>
        <v>0</v>
      </c>
      <c r="Q241" s="111">
        <f t="shared" si="10"/>
        <v>0</v>
      </c>
      <c r="R241" s="111">
        <f t="shared" si="11"/>
        <v>0</v>
      </c>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c r="DE241" s="92"/>
      <c r="DF241" s="92"/>
      <c r="DG241" s="92"/>
      <c r="DH241" s="92"/>
      <c r="DI241" s="92"/>
      <c r="DJ241" s="92"/>
      <c r="DK241" s="92"/>
      <c r="DL241" s="92"/>
      <c r="DM241" s="92"/>
      <c r="DN241" s="92"/>
      <c r="DO241" s="92"/>
      <c r="DP241" s="92"/>
      <c r="DQ241" s="92"/>
      <c r="DR241" s="92"/>
      <c r="DS241" s="92"/>
      <c r="DT241" s="92"/>
      <c r="DU241" s="92"/>
      <c r="DV241" s="92"/>
      <c r="DW241" s="92"/>
      <c r="DX241" s="92"/>
      <c r="DY241" s="92"/>
      <c r="DZ241" s="92"/>
      <c r="EA241" s="92"/>
      <c r="EB241" s="92"/>
      <c r="EC241" s="92"/>
      <c r="ED241" s="92"/>
      <c r="EE241" s="92"/>
      <c r="EF241" s="92"/>
      <c r="EG241" s="92"/>
      <c r="EH241" s="92"/>
      <c r="EI241" s="92"/>
      <c r="EJ241" s="92"/>
      <c r="EK241" s="92"/>
      <c r="EL241" s="92"/>
      <c r="EM241" s="92"/>
      <c r="EN241" s="92"/>
      <c r="EO241" s="92"/>
      <c r="EP241" s="92"/>
      <c r="EQ241" s="92"/>
      <c r="ER241" s="92"/>
      <c r="ES241" s="92"/>
      <c r="ET241" s="92"/>
      <c r="EU241" s="92"/>
      <c r="EV241" s="92"/>
      <c r="EW241" s="92"/>
      <c r="EX241" s="92"/>
      <c r="EY241" s="92"/>
      <c r="EZ241" s="92"/>
      <c r="FA241" s="92"/>
      <c r="FB241" s="92"/>
      <c r="FC241" s="92"/>
      <c r="FD241" s="92"/>
      <c r="FE241" s="92"/>
      <c r="FF241" s="92"/>
      <c r="FG241" s="92"/>
      <c r="FH241" s="92"/>
      <c r="FI241" s="92"/>
      <c r="FJ241" s="92"/>
      <c r="FK241" s="92"/>
      <c r="FL241" s="92"/>
      <c r="FM241" s="92"/>
      <c r="FN241" s="92"/>
      <c r="FO241" s="92"/>
      <c r="FP241" s="92"/>
      <c r="FQ241" s="92"/>
      <c r="FR241" s="92"/>
      <c r="FS241" s="92"/>
      <c r="FT241" s="92"/>
      <c r="FU241" s="92"/>
      <c r="FV241" s="92"/>
      <c r="FW241" s="92"/>
      <c r="FX241" s="92"/>
      <c r="FY241" s="92"/>
      <c r="FZ241" s="92"/>
      <c r="GA241" s="92"/>
      <c r="GB241" s="92"/>
      <c r="GC241" s="92"/>
      <c r="GD241" s="92"/>
      <c r="GE241" s="92"/>
      <c r="GF241" s="92"/>
      <c r="GG241" s="92"/>
      <c r="GH241" s="92"/>
      <c r="GI241" s="92"/>
      <c r="GJ241" s="92"/>
      <c r="GK241" s="92"/>
      <c r="GL241" s="92"/>
      <c r="GM241" s="92"/>
      <c r="GN241" s="92"/>
      <c r="GO241" s="92"/>
      <c r="GP241" s="92"/>
      <c r="GQ241" s="92"/>
    </row>
    <row r="242" spans="1:199" s="99" customFormat="1">
      <c r="A242" s="109" t="s">
        <v>412</v>
      </c>
      <c r="B242" s="109"/>
      <c r="C242" s="109"/>
      <c r="D242" s="124"/>
      <c r="E242" s="125"/>
      <c r="F242" s="125"/>
      <c r="G242" s="126"/>
      <c r="H242" s="125"/>
      <c r="I242" s="126"/>
      <c r="J242" s="124"/>
      <c r="K242" s="126"/>
      <c r="L242" s="92"/>
      <c r="M242" s="92"/>
      <c r="N242" s="92"/>
      <c r="O242" s="92"/>
      <c r="P242" s="111">
        <f t="shared" si="9"/>
        <v>0</v>
      </c>
      <c r="Q242" s="111">
        <f t="shared" si="10"/>
        <v>0</v>
      </c>
      <c r="R242" s="111">
        <f t="shared" si="11"/>
        <v>0</v>
      </c>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c r="DE242" s="92"/>
      <c r="DF242" s="92"/>
      <c r="DG242" s="92"/>
      <c r="DH242" s="92"/>
      <c r="DI242" s="92"/>
      <c r="DJ242" s="92"/>
      <c r="DK242" s="92"/>
      <c r="DL242" s="92"/>
      <c r="DM242" s="92"/>
      <c r="DN242" s="92"/>
      <c r="DO242" s="92"/>
      <c r="DP242" s="92"/>
      <c r="DQ242" s="92"/>
      <c r="DR242" s="92"/>
      <c r="DS242" s="92"/>
      <c r="DT242" s="92"/>
      <c r="DU242" s="92"/>
      <c r="DV242" s="92"/>
      <c r="DW242" s="92"/>
      <c r="DX242" s="92"/>
      <c r="DY242" s="92"/>
      <c r="DZ242" s="92"/>
      <c r="EA242" s="92"/>
      <c r="EB242" s="92"/>
      <c r="EC242" s="92"/>
      <c r="ED242" s="92"/>
      <c r="EE242" s="92"/>
      <c r="EF242" s="92"/>
      <c r="EG242" s="92"/>
      <c r="EH242" s="92"/>
      <c r="EI242" s="92"/>
      <c r="EJ242" s="92"/>
      <c r="EK242" s="92"/>
      <c r="EL242" s="92"/>
      <c r="EM242" s="92"/>
      <c r="EN242" s="92"/>
      <c r="EO242" s="92"/>
      <c r="EP242" s="92"/>
      <c r="EQ242" s="92"/>
      <c r="ER242" s="92"/>
      <c r="ES242" s="92"/>
      <c r="ET242" s="92"/>
      <c r="EU242" s="92"/>
      <c r="EV242" s="92"/>
      <c r="EW242" s="92"/>
      <c r="EX242" s="92"/>
      <c r="EY242" s="92"/>
      <c r="EZ242" s="92"/>
      <c r="FA242" s="92"/>
      <c r="FB242" s="92"/>
      <c r="FC242" s="92"/>
      <c r="FD242" s="92"/>
      <c r="FE242" s="92"/>
      <c r="FF242" s="92"/>
      <c r="FG242" s="92"/>
      <c r="FH242" s="92"/>
      <c r="FI242" s="92"/>
      <c r="FJ242" s="92"/>
      <c r="FK242" s="92"/>
      <c r="FL242" s="92"/>
      <c r="FM242" s="92"/>
      <c r="FN242" s="92"/>
      <c r="FO242" s="92"/>
      <c r="FP242" s="92"/>
      <c r="FQ242" s="92"/>
      <c r="FR242" s="92"/>
      <c r="FS242" s="92"/>
      <c r="FT242" s="92"/>
      <c r="FU242" s="92"/>
      <c r="FV242" s="92"/>
      <c r="FW242" s="92"/>
      <c r="FX242" s="92"/>
      <c r="FY242" s="92"/>
      <c r="FZ242" s="92"/>
      <c r="GA242" s="92"/>
      <c r="GB242" s="92"/>
      <c r="GC242" s="92"/>
      <c r="GD242" s="92"/>
      <c r="GE242" s="92"/>
      <c r="GF242" s="92"/>
      <c r="GG242" s="92"/>
      <c r="GH242" s="92"/>
      <c r="GI242" s="92"/>
      <c r="GJ242" s="92"/>
      <c r="GK242" s="92"/>
      <c r="GL242" s="92"/>
      <c r="GM242" s="92"/>
      <c r="GN242" s="92"/>
      <c r="GO242" s="92"/>
      <c r="GP242" s="92"/>
      <c r="GQ242" s="92"/>
    </row>
    <row r="243" spans="1:199" s="99" customFormat="1">
      <c r="A243" s="109" t="s">
        <v>413</v>
      </c>
      <c r="B243" s="109"/>
      <c r="C243" s="109"/>
      <c r="D243" s="124"/>
      <c r="E243" s="125"/>
      <c r="F243" s="125"/>
      <c r="G243" s="126"/>
      <c r="H243" s="125"/>
      <c r="I243" s="126"/>
      <c r="J243" s="124"/>
      <c r="K243" s="126"/>
      <c r="L243" s="92"/>
      <c r="M243" s="92"/>
      <c r="N243" s="92"/>
      <c r="O243" s="92"/>
      <c r="P243" s="111">
        <f t="shared" si="9"/>
        <v>0</v>
      </c>
      <c r="Q243" s="111">
        <f t="shared" si="10"/>
        <v>0</v>
      </c>
      <c r="R243" s="111">
        <f t="shared" si="11"/>
        <v>0</v>
      </c>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c r="DE243" s="92"/>
      <c r="DF243" s="92"/>
      <c r="DG243" s="92"/>
      <c r="DH243" s="92"/>
      <c r="DI243" s="92"/>
      <c r="DJ243" s="92"/>
      <c r="DK243" s="92"/>
      <c r="DL243" s="92"/>
      <c r="DM243" s="92"/>
      <c r="DN243" s="92"/>
      <c r="DO243" s="92"/>
      <c r="DP243" s="92"/>
      <c r="DQ243" s="92"/>
      <c r="DR243" s="92"/>
      <c r="DS243" s="92"/>
      <c r="DT243" s="92"/>
      <c r="DU243" s="92"/>
      <c r="DV243" s="92"/>
      <c r="DW243" s="92"/>
      <c r="DX243" s="92"/>
      <c r="DY243" s="92"/>
      <c r="DZ243" s="92"/>
      <c r="EA243" s="92"/>
      <c r="EB243" s="92"/>
      <c r="EC243" s="92"/>
      <c r="ED243" s="92"/>
      <c r="EE243" s="92"/>
      <c r="EF243" s="92"/>
      <c r="EG243" s="92"/>
      <c r="EH243" s="92"/>
      <c r="EI243" s="92"/>
      <c r="EJ243" s="92"/>
      <c r="EK243" s="92"/>
      <c r="EL243" s="92"/>
      <c r="EM243" s="92"/>
      <c r="EN243" s="92"/>
      <c r="EO243" s="92"/>
      <c r="EP243" s="92"/>
      <c r="EQ243" s="92"/>
      <c r="ER243" s="92"/>
      <c r="ES243" s="92"/>
      <c r="ET243" s="92"/>
      <c r="EU243" s="92"/>
      <c r="EV243" s="92"/>
      <c r="EW243" s="92"/>
      <c r="EX243" s="92"/>
      <c r="EY243" s="92"/>
      <c r="EZ243" s="92"/>
      <c r="FA243" s="92"/>
      <c r="FB243" s="92"/>
      <c r="FC243" s="92"/>
      <c r="FD243" s="92"/>
      <c r="FE243" s="92"/>
      <c r="FF243" s="92"/>
      <c r="FG243" s="92"/>
      <c r="FH243" s="92"/>
      <c r="FI243" s="92"/>
      <c r="FJ243" s="92"/>
      <c r="FK243" s="92"/>
      <c r="FL243" s="92"/>
      <c r="FM243" s="92"/>
      <c r="FN243" s="92"/>
      <c r="FO243" s="92"/>
      <c r="FP243" s="92"/>
      <c r="FQ243" s="92"/>
      <c r="FR243" s="92"/>
      <c r="FS243" s="92"/>
      <c r="FT243" s="92"/>
      <c r="FU243" s="92"/>
      <c r="FV243" s="92"/>
      <c r="FW243" s="92"/>
      <c r="FX243" s="92"/>
      <c r="FY243" s="92"/>
      <c r="FZ243" s="92"/>
      <c r="GA243" s="92"/>
      <c r="GB243" s="92"/>
      <c r="GC243" s="92"/>
      <c r="GD243" s="92"/>
      <c r="GE243" s="92"/>
      <c r="GF243" s="92"/>
      <c r="GG243" s="92"/>
      <c r="GH243" s="92"/>
      <c r="GI243" s="92"/>
      <c r="GJ243" s="92"/>
      <c r="GK243" s="92"/>
      <c r="GL243" s="92"/>
      <c r="GM243" s="92"/>
      <c r="GN243" s="92"/>
      <c r="GO243" s="92"/>
      <c r="GP243" s="92"/>
      <c r="GQ243" s="92"/>
    </row>
    <row r="244" spans="1:199" s="99" customFormat="1">
      <c r="A244" s="109" t="s">
        <v>414</v>
      </c>
      <c r="B244" s="109"/>
      <c r="C244" s="109"/>
      <c r="D244" s="124"/>
      <c r="E244" s="125"/>
      <c r="F244" s="125"/>
      <c r="G244" s="126"/>
      <c r="H244" s="125"/>
      <c r="I244" s="126"/>
      <c r="J244" s="124"/>
      <c r="K244" s="126"/>
      <c r="L244" s="92"/>
      <c r="M244" s="92"/>
      <c r="N244" s="92"/>
      <c r="O244" s="92"/>
      <c r="P244" s="111">
        <f t="shared" si="9"/>
        <v>0</v>
      </c>
      <c r="Q244" s="111">
        <f t="shared" si="10"/>
        <v>0</v>
      </c>
      <c r="R244" s="111">
        <f t="shared" si="11"/>
        <v>0</v>
      </c>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c r="DE244" s="92"/>
      <c r="DF244" s="92"/>
      <c r="DG244" s="92"/>
      <c r="DH244" s="92"/>
      <c r="DI244" s="92"/>
      <c r="DJ244" s="92"/>
      <c r="DK244" s="92"/>
      <c r="DL244" s="92"/>
      <c r="DM244" s="92"/>
      <c r="DN244" s="92"/>
      <c r="DO244" s="92"/>
      <c r="DP244" s="92"/>
      <c r="DQ244" s="92"/>
      <c r="DR244" s="92"/>
      <c r="DS244" s="92"/>
      <c r="DT244" s="92"/>
      <c r="DU244" s="92"/>
      <c r="DV244" s="92"/>
      <c r="DW244" s="92"/>
      <c r="DX244" s="92"/>
      <c r="DY244" s="92"/>
      <c r="DZ244" s="92"/>
      <c r="EA244" s="92"/>
      <c r="EB244" s="92"/>
      <c r="EC244" s="92"/>
      <c r="ED244" s="92"/>
      <c r="EE244" s="92"/>
      <c r="EF244" s="92"/>
      <c r="EG244" s="92"/>
      <c r="EH244" s="92"/>
      <c r="EI244" s="92"/>
      <c r="EJ244" s="92"/>
      <c r="EK244" s="92"/>
      <c r="EL244" s="92"/>
      <c r="EM244" s="92"/>
      <c r="EN244" s="92"/>
      <c r="EO244" s="92"/>
      <c r="EP244" s="92"/>
      <c r="EQ244" s="92"/>
      <c r="ER244" s="92"/>
      <c r="ES244" s="92"/>
      <c r="ET244" s="92"/>
      <c r="EU244" s="92"/>
      <c r="EV244" s="92"/>
      <c r="EW244" s="92"/>
      <c r="EX244" s="92"/>
      <c r="EY244" s="92"/>
      <c r="EZ244" s="92"/>
      <c r="FA244" s="92"/>
      <c r="FB244" s="92"/>
      <c r="FC244" s="92"/>
      <c r="FD244" s="92"/>
      <c r="FE244" s="92"/>
      <c r="FF244" s="92"/>
      <c r="FG244" s="92"/>
      <c r="FH244" s="92"/>
      <c r="FI244" s="92"/>
      <c r="FJ244" s="92"/>
      <c r="FK244" s="92"/>
      <c r="FL244" s="92"/>
      <c r="FM244" s="92"/>
      <c r="FN244" s="92"/>
      <c r="FO244" s="92"/>
      <c r="FP244" s="92"/>
      <c r="FQ244" s="92"/>
      <c r="FR244" s="92"/>
      <c r="FS244" s="92"/>
      <c r="FT244" s="92"/>
      <c r="FU244" s="92"/>
      <c r="FV244" s="92"/>
      <c r="FW244" s="92"/>
      <c r="FX244" s="92"/>
      <c r="FY244" s="92"/>
      <c r="FZ244" s="92"/>
      <c r="GA244" s="92"/>
      <c r="GB244" s="92"/>
      <c r="GC244" s="92"/>
      <c r="GD244" s="92"/>
      <c r="GE244" s="92"/>
      <c r="GF244" s="92"/>
      <c r="GG244" s="92"/>
      <c r="GH244" s="92"/>
      <c r="GI244" s="92"/>
      <c r="GJ244" s="92"/>
      <c r="GK244" s="92"/>
      <c r="GL244" s="92"/>
      <c r="GM244" s="92"/>
      <c r="GN244" s="92"/>
      <c r="GO244" s="92"/>
      <c r="GP244" s="92"/>
      <c r="GQ244" s="92"/>
    </row>
    <row r="245" spans="1:199" s="99" customFormat="1">
      <c r="A245" s="109" t="s">
        <v>415</v>
      </c>
      <c r="B245" s="109"/>
      <c r="C245" s="109"/>
      <c r="D245" s="124"/>
      <c r="E245" s="125"/>
      <c r="F245" s="125"/>
      <c r="G245" s="126"/>
      <c r="H245" s="125"/>
      <c r="I245" s="126"/>
      <c r="J245" s="124"/>
      <c r="K245" s="126"/>
      <c r="L245" s="92"/>
      <c r="M245" s="92"/>
      <c r="N245" s="92"/>
      <c r="O245" s="92"/>
      <c r="P245" s="111">
        <f t="shared" si="9"/>
        <v>0</v>
      </c>
      <c r="Q245" s="111">
        <f t="shared" si="10"/>
        <v>0</v>
      </c>
      <c r="R245" s="111">
        <f t="shared" si="11"/>
        <v>0</v>
      </c>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c r="DE245" s="92"/>
      <c r="DF245" s="92"/>
      <c r="DG245" s="92"/>
      <c r="DH245" s="92"/>
      <c r="DI245" s="92"/>
      <c r="DJ245" s="92"/>
      <c r="DK245" s="92"/>
      <c r="DL245" s="92"/>
      <c r="DM245" s="92"/>
      <c r="DN245" s="92"/>
      <c r="DO245" s="92"/>
      <c r="DP245" s="92"/>
      <c r="DQ245" s="92"/>
      <c r="DR245" s="92"/>
      <c r="DS245" s="92"/>
      <c r="DT245" s="92"/>
      <c r="DU245" s="92"/>
      <c r="DV245" s="92"/>
      <c r="DW245" s="92"/>
      <c r="DX245" s="92"/>
      <c r="DY245" s="92"/>
      <c r="DZ245" s="92"/>
      <c r="EA245" s="92"/>
      <c r="EB245" s="92"/>
      <c r="EC245" s="92"/>
      <c r="ED245" s="92"/>
      <c r="EE245" s="92"/>
      <c r="EF245" s="92"/>
      <c r="EG245" s="92"/>
      <c r="EH245" s="92"/>
      <c r="EI245" s="92"/>
      <c r="EJ245" s="92"/>
      <c r="EK245" s="92"/>
      <c r="EL245" s="92"/>
      <c r="EM245" s="92"/>
      <c r="EN245" s="92"/>
      <c r="EO245" s="92"/>
      <c r="EP245" s="92"/>
      <c r="EQ245" s="92"/>
      <c r="ER245" s="92"/>
      <c r="ES245" s="92"/>
      <c r="ET245" s="92"/>
      <c r="EU245" s="92"/>
      <c r="EV245" s="92"/>
      <c r="EW245" s="92"/>
      <c r="EX245" s="92"/>
      <c r="EY245" s="92"/>
      <c r="EZ245" s="92"/>
      <c r="FA245" s="92"/>
      <c r="FB245" s="92"/>
      <c r="FC245" s="92"/>
      <c r="FD245" s="92"/>
      <c r="FE245" s="92"/>
      <c r="FF245" s="92"/>
      <c r="FG245" s="92"/>
      <c r="FH245" s="92"/>
      <c r="FI245" s="92"/>
      <c r="FJ245" s="92"/>
      <c r="FK245" s="92"/>
      <c r="FL245" s="92"/>
      <c r="FM245" s="92"/>
      <c r="FN245" s="92"/>
      <c r="FO245" s="92"/>
      <c r="FP245" s="92"/>
      <c r="FQ245" s="92"/>
      <c r="FR245" s="92"/>
      <c r="FS245" s="92"/>
      <c r="FT245" s="92"/>
      <c r="FU245" s="92"/>
      <c r="FV245" s="92"/>
      <c r="FW245" s="92"/>
      <c r="FX245" s="92"/>
      <c r="FY245" s="92"/>
      <c r="FZ245" s="92"/>
      <c r="GA245" s="92"/>
      <c r="GB245" s="92"/>
      <c r="GC245" s="92"/>
      <c r="GD245" s="92"/>
      <c r="GE245" s="92"/>
      <c r="GF245" s="92"/>
      <c r="GG245" s="92"/>
      <c r="GH245" s="92"/>
      <c r="GI245" s="92"/>
      <c r="GJ245" s="92"/>
      <c r="GK245" s="92"/>
      <c r="GL245" s="92"/>
      <c r="GM245" s="92"/>
      <c r="GN245" s="92"/>
      <c r="GO245" s="92"/>
      <c r="GP245" s="92"/>
      <c r="GQ245" s="92"/>
    </row>
    <row r="246" spans="1:199" s="99" customFormat="1">
      <c r="A246" s="109" t="s">
        <v>416</v>
      </c>
      <c r="B246" s="109"/>
      <c r="C246" s="109"/>
      <c r="D246" s="124"/>
      <c r="E246" s="125"/>
      <c r="F246" s="125"/>
      <c r="G246" s="126"/>
      <c r="H246" s="125"/>
      <c r="I246" s="126"/>
      <c r="J246" s="124"/>
      <c r="K246" s="126"/>
      <c r="L246" s="92"/>
      <c r="M246" s="92"/>
      <c r="N246" s="92"/>
      <c r="O246" s="92"/>
      <c r="P246" s="111">
        <f t="shared" si="9"/>
        <v>0</v>
      </c>
      <c r="Q246" s="111">
        <f t="shared" si="10"/>
        <v>0</v>
      </c>
      <c r="R246" s="111">
        <f t="shared" si="11"/>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row>
    <row r="247" spans="1:199" s="99" customFormat="1">
      <c r="A247" s="109" t="s">
        <v>417</v>
      </c>
      <c r="B247" s="109"/>
      <c r="C247" s="109"/>
      <c r="D247" s="124"/>
      <c r="E247" s="125"/>
      <c r="F247" s="125"/>
      <c r="G247" s="126"/>
      <c r="H247" s="125"/>
      <c r="I247" s="126"/>
      <c r="J247" s="124"/>
      <c r="K247" s="126"/>
      <c r="L247" s="92"/>
      <c r="M247" s="92"/>
      <c r="N247" s="92"/>
      <c r="O247" s="92"/>
      <c r="P247" s="111">
        <f t="shared" si="9"/>
        <v>0</v>
      </c>
      <c r="Q247" s="111">
        <f t="shared" si="10"/>
        <v>0</v>
      </c>
      <c r="R247" s="111">
        <f t="shared" si="11"/>
        <v>0</v>
      </c>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c r="DE247" s="92"/>
      <c r="DF247" s="92"/>
      <c r="DG247" s="92"/>
      <c r="DH247" s="92"/>
      <c r="DI247" s="92"/>
      <c r="DJ247" s="92"/>
      <c r="DK247" s="92"/>
      <c r="DL247" s="92"/>
      <c r="DM247" s="92"/>
      <c r="DN247" s="92"/>
      <c r="DO247" s="92"/>
      <c r="DP247" s="92"/>
      <c r="DQ247" s="92"/>
      <c r="DR247" s="92"/>
      <c r="DS247" s="92"/>
      <c r="DT247" s="92"/>
      <c r="DU247" s="92"/>
      <c r="DV247" s="92"/>
      <c r="DW247" s="92"/>
      <c r="DX247" s="92"/>
      <c r="DY247" s="92"/>
      <c r="DZ247" s="92"/>
      <c r="EA247" s="92"/>
      <c r="EB247" s="92"/>
      <c r="EC247" s="92"/>
      <c r="ED247" s="92"/>
      <c r="EE247" s="92"/>
      <c r="EF247" s="92"/>
      <c r="EG247" s="92"/>
      <c r="EH247" s="92"/>
      <c r="EI247" s="92"/>
      <c r="EJ247" s="92"/>
      <c r="EK247" s="92"/>
      <c r="EL247" s="92"/>
      <c r="EM247" s="92"/>
      <c r="EN247" s="92"/>
      <c r="EO247" s="92"/>
      <c r="EP247" s="92"/>
      <c r="EQ247" s="92"/>
      <c r="ER247" s="92"/>
      <c r="ES247" s="92"/>
      <c r="ET247" s="92"/>
      <c r="EU247" s="92"/>
      <c r="EV247" s="92"/>
      <c r="EW247" s="92"/>
      <c r="EX247" s="92"/>
      <c r="EY247" s="92"/>
      <c r="EZ247" s="92"/>
      <c r="FA247" s="92"/>
      <c r="FB247" s="92"/>
      <c r="FC247" s="92"/>
      <c r="FD247" s="92"/>
      <c r="FE247" s="92"/>
      <c r="FF247" s="92"/>
      <c r="FG247" s="92"/>
      <c r="FH247" s="92"/>
      <c r="FI247" s="92"/>
      <c r="FJ247" s="92"/>
      <c r="FK247" s="92"/>
      <c r="FL247" s="92"/>
      <c r="FM247" s="92"/>
      <c r="FN247" s="92"/>
      <c r="FO247" s="92"/>
      <c r="FP247" s="92"/>
      <c r="FQ247" s="92"/>
      <c r="FR247" s="92"/>
      <c r="FS247" s="92"/>
      <c r="FT247" s="92"/>
      <c r="FU247" s="92"/>
      <c r="FV247" s="92"/>
      <c r="FW247" s="92"/>
      <c r="FX247" s="92"/>
      <c r="FY247" s="92"/>
      <c r="FZ247" s="92"/>
      <c r="GA247" s="92"/>
      <c r="GB247" s="92"/>
      <c r="GC247" s="92"/>
      <c r="GD247" s="92"/>
      <c r="GE247" s="92"/>
      <c r="GF247" s="92"/>
      <c r="GG247" s="92"/>
      <c r="GH247" s="92"/>
      <c r="GI247" s="92"/>
      <c r="GJ247" s="92"/>
      <c r="GK247" s="92"/>
      <c r="GL247" s="92"/>
      <c r="GM247" s="92"/>
      <c r="GN247" s="92"/>
      <c r="GO247" s="92"/>
      <c r="GP247" s="92"/>
      <c r="GQ247" s="92"/>
    </row>
    <row r="248" spans="1:199" s="99" customFormat="1">
      <c r="A248" s="109" t="s">
        <v>418</v>
      </c>
      <c r="B248" s="109"/>
      <c r="C248" s="109"/>
      <c r="D248" s="124"/>
      <c r="E248" s="125"/>
      <c r="F248" s="125"/>
      <c r="G248" s="126"/>
      <c r="H248" s="125"/>
      <c r="I248" s="126"/>
      <c r="J248" s="124"/>
      <c r="K248" s="126"/>
      <c r="L248" s="92"/>
      <c r="M248" s="92"/>
      <c r="N248" s="92"/>
      <c r="O248" s="92"/>
      <c r="P248" s="111">
        <f t="shared" si="9"/>
        <v>0</v>
      </c>
      <c r="Q248" s="111">
        <f t="shared" si="10"/>
        <v>0</v>
      </c>
      <c r="R248" s="111">
        <f t="shared" si="11"/>
        <v>0</v>
      </c>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2"/>
      <c r="DV248" s="92"/>
      <c r="DW248" s="92"/>
      <c r="DX248" s="92"/>
      <c r="DY248" s="92"/>
      <c r="DZ248" s="92"/>
      <c r="EA248" s="92"/>
      <c r="EB248" s="92"/>
      <c r="EC248" s="92"/>
      <c r="ED248" s="92"/>
      <c r="EE248" s="92"/>
      <c r="EF248" s="92"/>
      <c r="EG248" s="92"/>
      <c r="EH248" s="92"/>
      <c r="EI248" s="92"/>
      <c r="EJ248" s="92"/>
      <c r="EK248" s="92"/>
      <c r="EL248" s="92"/>
      <c r="EM248" s="92"/>
      <c r="EN248" s="92"/>
      <c r="EO248" s="92"/>
      <c r="EP248" s="92"/>
      <c r="EQ248" s="92"/>
      <c r="ER248" s="92"/>
      <c r="ES248" s="92"/>
      <c r="ET248" s="92"/>
      <c r="EU248" s="92"/>
      <c r="EV248" s="92"/>
      <c r="EW248" s="92"/>
      <c r="EX248" s="92"/>
      <c r="EY248" s="92"/>
      <c r="EZ248" s="92"/>
      <c r="FA248" s="92"/>
      <c r="FB248" s="92"/>
      <c r="FC248" s="92"/>
      <c r="FD248" s="92"/>
      <c r="FE248" s="92"/>
      <c r="FF248" s="92"/>
      <c r="FG248" s="92"/>
      <c r="FH248" s="92"/>
      <c r="FI248" s="92"/>
      <c r="FJ248" s="92"/>
      <c r="FK248" s="92"/>
      <c r="FL248" s="92"/>
      <c r="FM248" s="92"/>
      <c r="FN248" s="92"/>
      <c r="FO248" s="92"/>
      <c r="FP248" s="92"/>
      <c r="FQ248" s="92"/>
      <c r="FR248" s="92"/>
      <c r="FS248" s="92"/>
      <c r="FT248" s="92"/>
      <c r="FU248" s="92"/>
      <c r="FV248" s="92"/>
      <c r="FW248" s="92"/>
      <c r="FX248" s="92"/>
      <c r="FY248" s="92"/>
      <c r="FZ248" s="92"/>
      <c r="GA248" s="92"/>
      <c r="GB248" s="92"/>
      <c r="GC248" s="92"/>
      <c r="GD248" s="92"/>
      <c r="GE248" s="92"/>
      <c r="GF248" s="92"/>
      <c r="GG248" s="92"/>
      <c r="GH248" s="92"/>
      <c r="GI248" s="92"/>
      <c r="GJ248" s="92"/>
      <c r="GK248" s="92"/>
      <c r="GL248" s="92"/>
      <c r="GM248" s="92"/>
      <c r="GN248" s="92"/>
      <c r="GO248" s="92"/>
      <c r="GP248" s="92"/>
      <c r="GQ248" s="92"/>
    </row>
    <row r="249" spans="1:199" s="99" customFormat="1">
      <c r="A249" s="109" t="s">
        <v>419</v>
      </c>
      <c r="B249" s="109"/>
      <c r="C249" s="109"/>
      <c r="D249" s="124"/>
      <c r="E249" s="125"/>
      <c r="F249" s="125"/>
      <c r="G249" s="126"/>
      <c r="H249" s="125"/>
      <c r="I249" s="126"/>
      <c r="J249" s="124"/>
      <c r="K249" s="126"/>
      <c r="L249" s="92"/>
      <c r="M249" s="92"/>
      <c r="N249" s="92"/>
      <c r="O249" s="92"/>
      <c r="P249" s="111">
        <f t="shared" si="9"/>
        <v>0</v>
      </c>
      <c r="Q249" s="111">
        <f t="shared" si="10"/>
        <v>0</v>
      </c>
      <c r="R249" s="111">
        <f t="shared" si="1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row>
    <row r="250" spans="1:199" s="99" customFormat="1">
      <c r="A250" s="109" t="s">
        <v>420</v>
      </c>
      <c r="B250" s="109"/>
      <c r="C250" s="109"/>
      <c r="D250" s="124"/>
      <c r="E250" s="125"/>
      <c r="F250" s="125"/>
      <c r="G250" s="126"/>
      <c r="H250" s="125"/>
      <c r="I250" s="126"/>
      <c r="J250" s="124"/>
      <c r="K250" s="126"/>
      <c r="L250" s="92"/>
      <c r="M250" s="92"/>
      <c r="N250" s="92"/>
      <c r="O250" s="92"/>
      <c r="P250" s="111">
        <f t="shared" si="9"/>
        <v>0</v>
      </c>
      <c r="Q250" s="111">
        <f t="shared" si="10"/>
        <v>0</v>
      </c>
      <c r="R250" s="111">
        <f t="shared" si="11"/>
        <v>0</v>
      </c>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c r="DE250" s="92"/>
      <c r="DF250" s="92"/>
      <c r="DG250" s="92"/>
      <c r="DH250" s="92"/>
      <c r="DI250" s="92"/>
      <c r="DJ250" s="92"/>
      <c r="DK250" s="92"/>
      <c r="DL250" s="92"/>
      <c r="DM250" s="92"/>
      <c r="DN250" s="92"/>
      <c r="DO250" s="92"/>
      <c r="DP250" s="92"/>
      <c r="DQ250" s="92"/>
      <c r="DR250" s="92"/>
      <c r="DS250" s="92"/>
      <c r="DT250" s="92"/>
      <c r="DU250" s="92"/>
      <c r="DV250" s="92"/>
      <c r="DW250" s="92"/>
      <c r="DX250" s="92"/>
      <c r="DY250" s="92"/>
      <c r="DZ250" s="92"/>
      <c r="EA250" s="92"/>
      <c r="EB250" s="92"/>
      <c r="EC250" s="92"/>
      <c r="ED250" s="92"/>
      <c r="EE250" s="92"/>
      <c r="EF250" s="92"/>
      <c r="EG250" s="92"/>
      <c r="EH250" s="92"/>
      <c r="EI250" s="92"/>
      <c r="EJ250" s="92"/>
      <c r="EK250" s="92"/>
      <c r="EL250" s="92"/>
      <c r="EM250" s="92"/>
      <c r="EN250" s="92"/>
      <c r="EO250" s="92"/>
      <c r="EP250" s="92"/>
      <c r="EQ250" s="92"/>
      <c r="ER250" s="92"/>
      <c r="ES250" s="92"/>
      <c r="ET250" s="92"/>
      <c r="EU250" s="92"/>
      <c r="EV250" s="92"/>
      <c r="EW250" s="92"/>
      <c r="EX250" s="92"/>
      <c r="EY250" s="92"/>
      <c r="EZ250" s="92"/>
      <c r="FA250" s="92"/>
      <c r="FB250" s="92"/>
      <c r="FC250" s="92"/>
      <c r="FD250" s="92"/>
      <c r="FE250" s="92"/>
      <c r="FF250" s="92"/>
      <c r="FG250" s="92"/>
      <c r="FH250" s="92"/>
      <c r="FI250" s="92"/>
      <c r="FJ250" s="92"/>
      <c r="FK250" s="92"/>
      <c r="FL250" s="92"/>
      <c r="FM250" s="92"/>
      <c r="FN250" s="92"/>
      <c r="FO250" s="92"/>
      <c r="FP250" s="92"/>
      <c r="FQ250" s="92"/>
      <c r="FR250" s="92"/>
      <c r="FS250" s="92"/>
      <c r="FT250" s="92"/>
      <c r="FU250" s="92"/>
      <c r="FV250" s="92"/>
      <c r="FW250" s="92"/>
      <c r="FX250" s="92"/>
      <c r="FY250" s="92"/>
      <c r="FZ250" s="92"/>
      <c r="GA250" s="92"/>
      <c r="GB250" s="92"/>
      <c r="GC250" s="92"/>
      <c r="GD250" s="92"/>
      <c r="GE250" s="92"/>
      <c r="GF250" s="92"/>
      <c r="GG250" s="92"/>
      <c r="GH250" s="92"/>
      <c r="GI250" s="92"/>
      <c r="GJ250" s="92"/>
      <c r="GK250" s="92"/>
      <c r="GL250" s="92"/>
      <c r="GM250" s="92"/>
      <c r="GN250" s="92"/>
      <c r="GO250" s="92"/>
      <c r="GP250" s="92"/>
      <c r="GQ250" s="92"/>
    </row>
    <row r="251" spans="1:199" s="99" customFormat="1">
      <c r="A251" s="109" t="s">
        <v>421</v>
      </c>
      <c r="B251" s="109"/>
      <c r="C251" s="109"/>
      <c r="D251" s="124"/>
      <c r="E251" s="125"/>
      <c r="F251" s="125"/>
      <c r="G251" s="126"/>
      <c r="H251" s="125"/>
      <c r="I251" s="126"/>
      <c r="J251" s="124"/>
      <c r="K251" s="126"/>
      <c r="L251" s="92"/>
      <c r="M251" s="92"/>
      <c r="N251" s="92"/>
      <c r="O251" s="92"/>
      <c r="P251" s="111">
        <f t="shared" si="9"/>
        <v>0</v>
      </c>
      <c r="Q251" s="111">
        <f t="shared" si="10"/>
        <v>0</v>
      </c>
      <c r="R251" s="111">
        <f t="shared" si="11"/>
        <v>0</v>
      </c>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c r="DE251" s="92"/>
      <c r="DF251" s="92"/>
      <c r="DG251" s="92"/>
      <c r="DH251" s="92"/>
      <c r="DI251" s="92"/>
      <c r="DJ251" s="92"/>
      <c r="DK251" s="92"/>
      <c r="DL251" s="92"/>
      <c r="DM251" s="92"/>
      <c r="DN251" s="92"/>
      <c r="DO251" s="92"/>
      <c r="DP251" s="92"/>
      <c r="DQ251" s="92"/>
      <c r="DR251" s="92"/>
      <c r="DS251" s="92"/>
      <c r="DT251" s="92"/>
      <c r="DU251" s="92"/>
      <c r="DV251" s="92"/>
      <c r="DW251" s="92"/>
      <c r="DX251" s="92"/>
      <c r="DY251" s="92"/>
      <c r="DZ251" s="92"/>
      <c r="EA251" s="92"/>
      <c r="EB251" s="92"/>
      <c r="EC251" s="92"/>
      <c r="ED251" s="92"/>
      <c r="EE251" s="92"/>
      <c r="EF251" s="92"/>
      <c r="EG251" s="92"/>
      <c r="EH251" s="92"/>
      <c r="EI251" s="92"/>
      <c r="EJ251" s="92"/>
      <c r="EK251" s="92"/>
      <c r="EL251" s="92"/>
      <c r="EM251" s="92"/>
      <c r="EN251" s="92"/>
      <c r="EO251" s="92"/>
      <c r="EP251" s="92"/>
      <c r="EQ251" s="92"/>
      <c r="ER251" s="92"/>
      <c r="ES251" s="92"/>
      <c r="ET251" s="92"/>
      <c r="EU251" s="92"/>
      <c r="EV251" s="92"/>
      <c r="EW251" s="92"/>
      <c r="EX251" s="92"/>
      <c r="EY251" s="92"/>
      <c r="EZ251" s="92"/>
      <c r="FA251" s="92"/>
      <c r="FB251" s="92"/>
      <c r="FC251" s="92"/>
      <c r="FD251" s="92"/>
      <c r="FE251" s="92"/>
      <c r="FF251" s="92"/>
      <c r="FG251" s="92"/>
      <c r="FH251" s="92"/>
      <c r="FI251" s="92"/>
      <c r="FJ251" s="92"/>
      <c r="FK251" s="92"/>
      <c r="FL251" s="92"/>
      <c r="FM251" s="92"/>
      <c r="FN251" s="92"/>
      <c r="FO251" s="92"/>
      <c r="FP251" s="92"/>
      <c r="FQ251" s="92"/>
      <c r="FR251" s="92"/>
      <c r="FS251" s="92"/>
      <c r="FT251" s="92"/>
      <c r="FU251" s="92"/>
      <c r="FV251" s="92"/>
      <c r="FW251" s="92"/>
      <c r="FX251" s="92"/>
      <c r="FY251" s="92"/>
      <c r="FZ251" s="92"/>
      <c r="GA251" s="92"/>
      <c r="GB251" s="92"/>
      <c r="GC251" s="92"/>
      <c r="GD251" s="92"/>
      <c r="GE251" s="92"/>
      <c r="GF251" s="92"/>
      <c r="GG251" s="92"/>
      <c r="GH251" s="92"/>
      <c r="GI251" s="92"/>
      <c r="GJ251" s="92"/>
      <c r="GK251" s="92"/>
      <c r="GL251" s="92"/>
      <c r="GM251" s="92"/>
      <c r="GN251" s="92"/>
      <c r="GO251" s="92"/>
      <c r="GP251" s="92"/>
      <c r="GQ251" s="92"/>
    </row>
    <row r="252" spans="1:199" s="99" customFormat="1">
      <c r="A252" s="109" t="s">
        <v>422</v>
      </c>
      <c r="B252" s="109"/>
      <c r="C252" s="109"/>
      <c r="D252" s="124"/>
      <c r="E252" s="125"/>
      <c r="F252" s="125"/>
      <c r="G252" s="126"/>
      <c r="H252" s="125"/>
      <c r="I252" s="126"/>
      <c r="J252" s="124"/>
      <c r="K252" s="126"/>
      <c r="L252" s="92"/>
      <c r="M252" s="92"/>
      <c r="N252" s="92"/>
      <c r="O252" s="92"/>
      <c r="P252" s="111">
        <f t="shared" si="9"/>
        <v>0</v>
      </c>
      <c r="Q252" s="111">
        <f t="shared" si="10"/>
        <v>0</v>
      </c>
      <c r="R252" s="111">
        <f t="shared" si="11"/>
        <v>0</v>
      </c>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c r="CM252" s="92"/>
      <c r="CN252" s="92"/>
      <c r="CO252" s="92"/>
      <c r="CP252" s="92"/>
      <c r="CQ252" s="92"/>
      <c r="CR252" s="92"/>
      <c r="CS252" s="92"/>
      <c r="CT252" s="92"/>
      <c r="CU252" s="92"/>
      <c r="CV252" s="92"/>
      <c r="CW252" s="92"/>
      <c r="CX252" s="92"/>
      <c r="CY252" s="92"/>
      <c r="CZ252" s="92"/>
      <c r="DA252" s="92"/>
      <c r="DB252" s="92"/>
      <c r="DC252" s="92"/>
      <c r="DD252" s="92"/>
      <c r="DE252" s="92"/>
      <c r="DF252" s="92"/>
      <c r="DG252" s="92"/>
      <c r="DH252" s="92"/>
      <c r="DI252" s="92"/>
      <c r="DJ252" s="92"/>
      <c r="DK252" s="92"/>
      <c r="DL252" s="92"/>
      <c r="DM252" s="92"/>
      <c r="DN252" s="92"/>
      <c r="DO252" s="92"/>
      <c r="DP252" s="92"/>
      <c r="DQ252" s="92"/>
      <c r="DR252" s="92"/>
      <c r="DS252" s="92"/>
      <c r="DT252" s="92"/>
      <c r="DU252" s="92"/>
      <c r="DV252" s="92"/>
      <c r="DW252" s="92"/>
      <c r="DX252" s="92"/>
      <c r="DY252" s="92"/>
      <c r="DZ252" s="92"/>
      <c r="EA252" s="92"/>
      <c r="EB252" s="92"/>
      <c r="EC252" s="92"/>
      <c r="ED252" s="92"/>
      <c r="EE252" s="92"/>
      <c r="EF252" s="92"/>
      <c r="EG252" s="92"/>
      <c r="EH252" s="92"/>
      <c r="EI252" s="92"/>
      <c r="EJ252" s="92"/>
      <c r="EK252" s="92"/>
      <c r="EL252" s="92"/>
      <c r="EM252" s="92"/>
      <c r="EN252" s="92"/>
      <c r="EO252" s="92"/>
      <c r="EP252" s="92"/>
      <c r="EQ252" s="92"/>
      <c r="ER252" s="92"/>
      <c r="ES252" s="92"/>
      <c r="ET252" s="92"/>
      <c r="EU252" s="92"/>
      <c r="EV252" s="92"/>
      <c r="EW252" s="92"/>
      <c r="EX252" s="92"/>
      <c r="EY252" s="92"/>
      <c r="EZ252" s="92"/>
      <c r="FA252" s="92"/>
      <c r="FB252" s="92"/>
      <c r="FC252" s="92"/>
      <c r="FD252" s="92"/>
      <c r="FE252" s="92"/>
      <c r="FF252" s="92"/>
      <c r="FG252" s="92"/>
      <c r="FH252" s="92"/>
      <c r="FI252" s="92"/>
      <c r="FJ252" s="92"/>
      <c r="FK252" s="92"/>
      <c r="FL252" s="92"/>
      <c r="FM252" s="92"/>
      <c r="FN252" s="92"/>
      <c r="FO252" s="92"/>
      <c r="FP252" s="92"/>
      <c r="FQ252" s="92"/>
      <c r="FR252" s="92"/>
      <c r="FS252" s="92"/>
      <c r="FT252" s="92"/>
      <c r="FU252" s="92"/>
      <c r="FV252" s="92"/>
      <c r="FW252" s="92"/>
      <c r="FX252" s="92"/>
      <c r="FY252" s="92"/>
      <c r="FZ252" s="92"/>
      <c r="GA252" s="92"/>
      <c r="GB252" s="92"/>
      <c r="GC252" s="92"/>
      <c r="GD252" s="92"/>
      <c r="GE252" s="92"/>
      <c r="GF252" s="92"/>
      <c r="GG252" s="92"/>
      <c r="GH252" s="92"/>
      <c r="GI252" s="92"/>
      <c r="GJ252" s="92"/>
      <c r="GK252" s="92"/>
      <c r="GL252" s="92"/>
      <c r="GM252" s="92"/>
      <c r="GN252" s="92"/>
      <c r="GO252" s="92"/>
      <c r="GP252" s="92"/>
      <c r="GQ252" s="92"/>
    </row>
    <row r="253" spans="1:199" s="99" customFormat="1">
      <c r="A253" s="109" t="s">
        <v>423</v>
      </c>
      <c r="B253" s="109"/>
      <c r="C253" s="109"/>
      <c r="D253" s="124"/>
      <c r="E253" s="125"/>
      <c r="F253" s="125"/>
      <c r="G253" s="126"/>
      <c r="H253" s="125"/>
      <c r="I253" s="126"/>
      <c r="J253" s="124"/>
      <c r="K253" s="126"/>
      <c r="L253" s="92"/>
      <c r="M253" s="92"/>
      <c r="N253" s="92"/>
      <c r="O253" s="92"/>
      <c r="P253" s="111">
        <f t="shared" si="9"/>
        <v>0</v>
      </c>
      <c r="Q253" s="111">
        <f t="shared" si="10"/>
        <v>0</v>
      </c>
      <c r="R253" s="111">
        <f t="shared" si="11"/>
        <v>0</v>
      </c>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c r="CM253" s="92"/>
      <c r="CN253" s="92"/>
      <c r="CO253" s="92"/>
      <c r="CP253" s="92"/>
      <c r="CQ253" s="92"/>
      <c r="CR253" s="92"/>
      <c r="CS253" s="92"/>
      <c r="CT253" s="92"/>
      <c r="CU253" s="92"/>
      <c r="CV253" s="92"/>
      <c r="CW253" s="92"/>
      <c r="CX253" s="92"/>
      <c r="CY253" s="92"/>
      <c r="CZ253" s="92"/>
      <c r="DA253" s="92"/>
      <c r="DB253" s="92"/>
      <c r="DC253" s="92"/>
      <c r="DD253" s="92"/>
      <c r="DE253" s="92"/>
      <c r="DF253" s="92"/>
      <c r="DG253" s="92"/>
      <c r="DH253" s="92"/>
      <c r="DI253" s="92"/>
      <c r="DJ253" s="92"/>
      <c r="DK253" s="92"/>
      <c r="DL253" s="92"/>
      <c r="DM253" s="92"/>
      <c r="DN253" s="92"/>
      <c r="DO253" s="92"/>
      <c r="DP253" s="92"/>
      <c r="DQ253" s="92"/>
      <c r="DR253" s="92"/>
      <c r="DS253" s="92"/>
      <c r="DT253" s="92"/>
      <c r="DU253" s="92"/>
      <c r="DV253" s="92"/>
      <c r="DW253" s="92"/>
      <c r="DX253" s="92"/>
      <c r="DY253" s="92"/>
      <c r="DZ253" s="92"/>
      <c r="EA253" s="92"/>
      <c r="EB253" s="92"/>
      <c r="EC253" s="92"/>
      <c r="ED253" s="92"/>
      <c r="EE253" s="92"/>
      <c r="EF253" s="92"/>
      <c r="EG253" s="92"/>
      <c r="EH253" s="92"/>
      <c r="EI253" s="92"/>
      <c r="EJ253" s="92"/>
      <c r="EK253" s="92"/>
      <c r="EL253" s="92"/>
      <c r="EM253" s="92"/>
      <c r="EN253" s="92"/>
      <c r="EO253" s="92"/>
      <c r="EP253" s="92"/>
      <c r="EQ253" s="92"/>
      <c r="ER253" s="92"/>
      <c r="ES253" s="92"/>
      <c r="ET253" s="92"/>
      <c r="EU253" s="92"/>
      <c r="EV253" s="92"/>
      <c r="EW253" s="92"/>
      <c r="EX253" s="92"/>
      <c r="EY253" s="92"/>
      <c r="EZ253" s="92"/>
      <c r="FA253" s="92"/>
      <c r="FB253" s="92"/>
      <c r="FC253" s="92"/>
      <c r="FD253" s="92"/>
      <c r="FE253" s="92"/>
      <c r="FF253" s="92"/>
      <c r="FG253" s="92"/>
      <c r="FH253" s="92"/>
      <c r="FI253" s="92"/>
      <c r="FJ253" s="92"/>
      <c r="FK253" s="92"/>
      <c r="FL253" s="92"/>
      <c r="FM253" s="92"/>
      <c r="FN253" s="92"/>
      <c r="FO253" s="92"/>
      <c r="FP253" s="92"/>
      <c r="FQ253" s="92"/>
      <c r="FR253" s="92"/>
      <c r="FS253" s="92"/>
      <c r="FT253" s="92"/>
      <c r="FU253" s="92"/>
      <c r="FV253" s="92"/>
      <c r="FW253" s="92"/>
      <c r="FX253" s="92"/>
      <c r="FY253" s="92"/>
      <c r="FZ253" s="92"/>
      <c r="GA253" s="92"/>
      <c r="GB253" s="92"/>
      <c r="GC253" s="92"/>
      <c r="GD253" s="92"/>
      <c r="GE253" s="92"/>
      <c r="GF253" s="92"/>
      <c r="GG253" s="92"/>
      <c r="GH253" s="92"/>
      <c r="GI253" s="92"/>
      <c r="GJ253" s="92"/>
      <c r="GK253" s="92"/>
      <c r="GL253" s="92"/>
      <c r="GM253" s="92"/>
      <c r="GN253" s="92"/>
      <c r="GO253" s="92"/>
      <c r="GP253" s="92"/>
      <c r="GQ253" s="92"/>
    </row>
    <row r="254" spans="1:199" s="99" customFormat="1">
      <c r="A254" s="109" t="s">
        <v>424</v>
      </c>
      <c r="B254" s="109"/>
      <c r="C254" s="109"/>
      <c r="D254" s="124"/>
      <c r="E254" s="125"/>
      <c r="F254" s="125"/>
      <c r="G254" s="126"/>
      <c r="H254" s="125"/>
      <c r="I254" s="126"/>
      <c r="J254" s="124"/>
      <c r="K254" s="126"/>
      <c r="L254" s="92"/>
      <c r="M254" s="92"/>
      <c r="N254" s="92"/>
      <c r="O254" s="92"/>
      <c r="P254" s="111">
        <f t="shared" si="9"/>
        <v>0</v>
      </c>
      <c r="Q254" s="111">
        <f t="shared" si="10"/>
        <v>0</v>
      </c>
      <c r="R254" s="111">
        <f t="shared" si="11"/>
        <v>0</v>
      </c>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c r="DE254" s="92"/>
      <c r="DF254" s="92"/>
      <c r="DG254" s="92"/>
      <c r="DH254" s="92"/>
      <c r="DI254" s="92"/>
      <c r="DJ254" s="92"/>
      <c r="DK254" s="92"/>
      <c r="DL254" s="92"/>
      <c r="DM254" s="92"/>
      <c r="DN254" s="92"/>
      <c r="DO254" s="92"/>
      <c r="DP254" s="92"/>
      <c r="DQ254" s="92"/>
      <c r="DR254" s="92"/>
      <c r="DS254" s="92"/>
      <c r="DT254" s="92"/>
      <c r="DU254" s="92"/>
      <c r="DV254" s="92"/>
      <c r="DW254" s="92"/>
      <c r="DX254" s="92"/>
      <c r="DY254" s="92"/>
      <c r="DZ254" s="92"/>
      <c r="EA254" s="92"/>
      <c r="EB254" s="92"/>
      <c r="EC254" s="92"/>
      <c r="ED254" s="92"/>
      <c r="EE254" s="92"/>
      <c r="EF254" s="92"/>
      <c r="EG254" s="92"/>
      <c r="EH254" s="92"/>
      <c r="EI254" s="92"/>
      <c r="EJ254" s="92"/>
      <c r="EK254" s="92"/>
      <c r="EL254" s="92"/>
      <c r="EM254" s="92"/>
      <c r="EN254" s="92"/>
      <c r="EO254" s="92"/>
      <c r="EP254" s="92"/>
      <c r="EQ254" s="92"/>
      <c r="ER254" s="92"/>
      <c r="ES254" s="92"/>
      <c r="ET254" s="92"/>
      <c r="EU254" s="92"/>
      <c r="EV254" s="92"/>
      <c r="EW254" s="92"/>
      <c r="EX254" s="92"/>
      <c r="EY254" s="92"/>
      <c r="EZ254" s="92"/>
      <c r="FA254" s="92"/>
      <c r="FB254" s="92"/>
      <c r="FC254" s="92"/>
      <c r="FD254" s="92"/>
      <c r="FE254" s="92"/>
      <c r="FF254" s="92"/>
      <c r="FG254" s="92"/>
      <c r="FH254" s="92"/>
      <c r="FI254" s="92"/>
      <c r="FJ254" s="92"/>
      <c r="FK254" s="92"/>
      <c r="FL254" s="92"/>
      <c r="FM254" s="92"/>
      <c r="FN254" s="92"/>
      <c r="FO254" s="92"/>
      <c r="FP254" s="92"/>
      <c r="FQ254" s="92"/>
      <c r="FR254" s="92"/>
      <c r="FS254" s="92"/>
      <c r="FT254" s="92"/>
      <c r="FU254" s="92"/>
      <c r="FV254" s="92"/>
      <c r="FW254" s="92"/>
      <c r="FX254" s="92"/>
      <c r="FY254" s="92"/>
      <c r="FZ254" s="92"/>
      <c r="GA254" s="92"/>
      <c r="GB254" s="92"/>
      <c r="GC254" s="92"/>
      <c r="GD254" s="92"/>
      <c r="GE254" s="92"/>
      <c r="GF254" s="92"/>
      <c r="GG254" s="92"/>
      <c r="GH254" s="92"/>
      <c r="GI254" s="92"/>
      <c r="GJ254" s="92"/>
      <c r="GK254" s="92"/>
      <c r="GL254" s="92"/>
      <c r="GM254" s="92"/>
      <c r="GN254" s="92"/>
      <c r="GO254" s="92"/>
      <c r="GP254" s="92"/>
      <c r="GQ254" s="92"/>
    </row>
    <row r="255" spans="1:199" s="99" customFormat="1">
      <c r="A255" s="109" t="s">
        <v>425</v>
      </c>
      <c r="B255" s="109"/>
      <c r="C255" s="109"/>
      <c r="D255" s="124"/>
      <c r="E255" s="125"/>
      <c r="F255" s="125"/>
      <c r="G255" s="126"/>
      <c r="H255" s="125"/>
      <c r="I255" s="126"/>
      <c r="J255" s="124"/>
      <c r="K255" s="126"/>
      <c r="L255" s="92"/>
      <c r="M255" s="92"/>
      <c r="N255" s="92"/>
      <c r="O255" s="92"/>
      <c r="P255" s="111">
        <f t="shared" si="9"/>
        <v>0</v>
      </c>
      <c r="Q255" s="111">
        <f t="shared" si="10"/>
        <v>0</v>
      </c>
      <c r="R255" s="111">
        <f t="shared" si="11"/>
        <v>0</v>
      </c>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c r="CM255" s="92"/>
      <c r="CN255" s="92"/>
      <c r="CO255" s="92"/>
      <c r="CP255" s="92"/>
      <c r="CQ255" s="92"/>
      <c r="CR255" s="92"/>
      <c r="CS255" s="92"/>
      <c r="CT255" s="92"/>
      <c r="CU255" s="92"/>
      <c r="CV255" s="92"/>
      <c r="CW255" s="92"/>
      <c r="CX255" s="92"/>
      <c r="CY255" s="92"/>
      <c r="CZ255" s="92"/>
      <c r="DA255" s="92"/>
      <c r="DB255" s="92"/>
      <c r="DC255" s="92"/>
      <c r="DD255" s="92"/>
      <c r="DE255" s="92"/>
      <c r="DF255" s="92"/>
      <c r="DG255" s="92"/>
      <c r="DH255" s="92"/>
      <c r="DI255" s="92"/>
      <c r="DJ255" s="92"/>
      <c r="DK255" s="92"/>
      <c r="DL255" s="92"/>
      <c r="DM255" s="92"/>
      <c r="DN255" s="92"/>
      <c r="DO255" s="92"/>
      <c r="DP255" s="92"/>
      <c r="DQ255" s="92"/>
      <c r="DR255" s="92"/>
      <c r="DS255" s="92"/>
      <c r="DT255" s="92"/>
      <c r="DU255" s="92"/>
      <c r="DV255" s="92"/>
      <c r="DW255" s="92"/>
      <c r="DX255" s="92"/>
      <c r="DY255" s="92"/>
      <c r="DZ255" s="92"/>
      <c r="EA255" s="92"/>
      <c r="EB255" s="92"/>
      <c r="EC255" s="92"/>
      <c r="ED255" s="92"/>
      <c r="EE255" s="92"/>
      <c r="EF255" s="92"/>
      <c r="EG255" s="92"/>
      <c r="EH255" s="92"/>
      <c r="EI255" s="92"/>
      <c r="EJ255" s="92"/>
      <c r="EK255" s="92"/>
      <c r="EL255" s="92"/>
      <c r="EM255" s="92"/>
      <c r="EN255" s="92"/>
      <c r="EO255" s="92"/>
      <c r="EP255" s="92"/>
      <c r="EQ255" s="92"/>
      <c r="ER255" s="92"/>
      <c r="ES255" s="92"/>
      <c r="ET255" s="92"/>
      <c r="EU255" s="92"/>
      <c r="EV255" s="92"/>
      <c r="EW255" s="92"/>
      <c r="EX255" s="92"/>
      <c r="EY255" s="92"/>
      <c r="EZ255" s="92"/>
      <c r="FA255" s="92"/>
      <c r="FB255" s="92"/>
      <c r="FC255" s="92"/>
      <c r="FD255" s="92"/>
      <c r="FE255" s="92"/>
      <c r="FF255" s="92"/>
      <c r="FG255" s="92"/>
      <c r="FH255" s="92"/>
      <c r="FI255" s="92"/>
      <c r="FJ255" s="92"/>
      <c r="FK255" s="92"/>
      <c r="FL255" s="92"/>
      <c r="FM255" s="92"/>
      <c r="FN255" s="92"/>
      <c r="FO255" s="92"/>
      <c r="FP255" s="92"/>
      <c r="FQ255" s="92"/>
      <c r="FR255" s="92"/>
      <c r="FS255" s="92"/>
      <c r="FT255" s="92"/>
      <c r="FU255" s="92"/>
      <c r="FV255" s="92"/>
      <c r="FW255" s="92"/>
      <c r="FX255" s="92"/>
      <c r="FY255" s="92"/>
      <c r="FZ255" s="92"/>
      <c r="GA255" s="92"/>
      <c r="GB255" s="92"/>
      <c r="GC255" s="92"/>
      <c r="GD255" s="92"/>
      <c r="GE255" s="92"/>
      <c r="GF255" s="92"/>
      <c r="GG255" s="92"/>
      <c r="GH255" s="92"/>
      <c r="GI255" s="92"/>
      <c r="GJ255" s="92"/>
      <c r="GK255" s="92"/>
      <c r="GL255" s="92"/>
      <c r="GM255" s="92"/>
      <c r="GN255" s="92"/>
      <c r="GO255" s="92"/>
      <c r="GP255" s="92"/>
      <c r="GQ255" s="92"/>
    </row>
    <row r="256" spans="1:199" s="99" customFormat="1">
      <c r="A256" s="109" t="s">
        <v>426</v>
      </c>
      <c r="B256" s="109"/>
      <c r="C256" s="109"/>
      <c r="D256" s="124"/>
      <c r="E256" s="125"/>
      <c r="F256" s="125"/>
      <c r="G256" s="126"/>
      <c r="H256" s="125"/>
      <c r="I256" s="126"/>
      <c r="J256" s="124"/>
      <c r="K256" s="126"/>
      <c r="L256" s="92"/>
      <c r="M256" s="92"/>
      <c r="N256" s="92"/>
      <c r="O256" s="92"/>
      <c r="P256" s="111">
        <f t="shared" si="9"/>
        <v>0</v>
      </c>
      <c r="Q256" s="111">
        <f t="shared" si="10"/>
        <v>0</v>
      </c>
      <c r="R256" s="111">
        <f t="shared" si="11"/>
        <v>0</v>
      </c>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c r="DE256" s="92"/>
      <c r="DF256" s="92"/>
      <c r="DG256" s="92"/>
      <c r="DH256" s="92"/>
      <c r="DI256" s="92"/>
      <c r="DJ256" s="92"/>
      <c r="DK256" s="92"/>
      <c r="DL256" s="92"/>
      <c r="DM256" s="92"/>
      <c r="DN256" s="92"/>
      <c r="DO256" s="92"/>
      <c r="DP256" s="92"/>
      <c r="DQ256" s="92"/>
      <c r="DR256" s="92"/>
      <c r="DS256" s="92"/>
      <c r="DT256" s="92"/>
      <c r="DU256" s="92"/>
      <c r="DV256" s="92"/>
      <c r="DW256" s="92"/>
      <c r="DX256" s="92"/>
      <c r="DY256" s="92"/>
      <c r="DZ256" s="92"/>
      <c r="EA256" s="92"/>
      <c r="EB256" s="92"/>
      <c r="EC256" s="92"/>
      <c r="ED256" s="92"/>
      <c r="EE256" s="92"/>
      <c r="EF256" s="92"/>
      <c r="EG256" s="92"/>
      <c r="EH256" s="92"/>
      <c r="EI256" s="92"/>
      <c r="EJ256" s="92"/>
      <c r="EK256" s="92"/>
      <c r="EL256" s="92"/>
      <c r="EM256" s="92"/>
      <c r="EN256" s="92"/>
      <c r="EO256" s="92"/>
      <c r="EP256" s="92"/>
      <c r="EQ256" s="92"/>
      <c r="ER256" s="92"/>
      <c r="ES256" s="92"/>
      <c r="ET256" s="92"/>
      <c r="EU256" s="92"/>
      <c r="EV256" s="92"/>
      <c r="EW256" s="92"/>
      <c r="EX256" s="92"/>
      <c r="EY256" s="92"/>
      <c r="EZ256" s="92"/>
      <c r="FA256" s="92"/>
      <c r="FB256" s="92"/>
      <c r="FC256" s="92"/>
      <c r="FD256" s="92"/>
      <c r="FE256" s="92"/>
      <c r="FF256" s="92"/>
      <c r="FG256" s="92"/>
      <c r="FH256" s="92"/>
      <c r="FI256" s="92"/>
      <c r="FJ256" s="92"/>
      <c r="FK256" s="92"/>
      <c r="FL256" s="92"/>
      <c r="FM256" s="92"/>
      <c r="FN256" s="92"/>
      <c r="FO256" s="92"/>
      <c r="FP256" s="92"/>
      <c r="FQ256" s="92"/>
      <c r="FR256" s="92"/>
      <c r="FS256" s="92"/>
      <c r="FT256" s="92"/>
      <c r="FU256" s="92"/>
      <c r="FV256" s="92"/>
      <c r="FW256" s="92"/>
      <c r="FX256" s="92"/>
      <c r="FY256" s="92"/>
      <c r="FZ256" s="92"/>
      <c r="GA256" s="92"/>
      <c r="GB256" s="92"/>
      <c r="GC256" s="92"/>
      <c r="GD256" s="92"/>
      <c r="GE256" s="92"/>
      <c r="GF256" s="92"/>
      <c r="GG256" s="92"/>
      <c r="GH256" s="92"/>
      <c r="GI256" s="92"/>
      <c r="GJ256" s="92"/>
      <c r="GK256" s="92"/>
      <c r="GL256" s="92"/>
      <c r="GM256" s="92"/>
      <c r="GN256" s="92"/>
      <c r="GO256" s="92"/>
      <c r="GP256" s="92"/>
      <c r="GQ256" s="92"/>
    </row>
    <row r="257" spans="1:199" s="99" customFormat="1">
      <c r="A257" s="109" t="s">
        <v>427</v>
      </c>
      <c r="B257" s="109"/>
      <c r="C257" s="109"/>
      <c r="D257" s="124"/>
      <c r="E257" s="125"/>
      <c r="F257" s="125"/>
      <c r="G257" s="126"/>
      <c r="H257" s="125"/>
      <c r="I257" s="126"/>
      <c r="J257" s="124"/>
      <c r="K257" s="126"/>
      <c r="L257" s="92"/>
      <c r="M257" s="92"/>
      <c r="N257" s="92"/>
      <c r="O257" s="92"/>
      <c r="P257" s="111">
        <f t="shared" si="9"/>
        <v>0</v>
      </c>
      <c r="Q257" s="111">
        <f t="shared" si="10"/>
        <v>0</v>
      </c>
      <c r="R257" s="111">
        <f t="shared" si="11"/>
        <v>0</v>
      </c>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c r="DE257" s="92"/>
      <c r="DF257" s="92"/>
      <c r="DG257" s="92"/>
      <c r="DH257" s="92"/>
      <c r="DI257" s="92"/>
      <c r="DJ257" s="92"/>
      <c r="DK257" s="92"/>
      <c r="DL257" s="92"/>
      <c r="DM257" s="92"/>
      <c r="DN257" s="92"/>
      <c r="DO257" s="92"/>
      <c r="DP257" s="92"/>
      <c r="DQ257" s="92"/>
      <c r="DR257" s="92"/>
      <c r="DS257" s="92"/>
      <c r="DT257" s="92"/>
      <c r="DU257" s="92"/>
      <c r="DV257" s="92"/>
      <c r="DW257" s="92"/>
      <c r="DX257" s="92"/>
      <c r="DY257" s="92"/>
      <c r="DZ257" s="92"/>
      <c r="EA257" s="92"/>
      <c r="EB257" s="92"/>
      <c r="EC257" s="92"/>
      <c r="ED257" s="92"/>
      <c r="EE257" s="92"/>
      <c r="EF257" s="92"/>
      <c r="EG257" s="92"/>
      <c r="EH257" s="92"/>
      <c r="EI257" s="92"/>
      <c r="EJ257" s="92"/>
      <c r="EK257" s="92"/>
      <c r="EL257" s="92"/>
      <c r="EM257" s="92"/>
      <c r="EN257" s="92"/>
      <c r="EO257" s="92"/>
      <c r="EP257" s="92"/>
      <c r="EQ257" s="92"/>
      <c r="ER257" s="92"/>
      <c r="ES257" s="92"/>
      <c r="ET257" s="92"/>
      <c r="EU257" s="92"/>
      <c r="EV257" s="92"/>
      <c r="EW257" s="92"/>
      <c r="EX257" s="92"/>
      <c r="EY257" s="92"/>
      <c r="EZ257" s="92"/>
      <c r="FA257" s="92"/>
      <c r="FB257" s="92"/>
      <c r="FC257" s="92"/>
      <c r="FD257" s="92"/>
      <c r="FE257" s="92"/>
      <c r="FF257" s="92"/>
      <c r="FG257" s="92"/>
      <c r="FH257" s="92"/>
      <c r="FI257" s="92"/>
      <c r="FJ257" s="92"/>
      <c r="FK257" s="92"/>
      <c r="FL257" s="92"/>
      <c r="FM257" s="92"/>
      <c r="FN257" s="92"/>
      <c r="FO257" s="92"/>
      <c r="FP257" s="92"/>
      <c r="FQ257" s="92"/>
      <c r="FR257" s="92"/>
      <c r="FS257" s="92"/>
      <c r="FT257" s="92"/>
      <c r="FU257" s="92"/>
      <c r="FV257" s="92"/>
      <c r="FW257" s="92"/>
      <c r="FX257" s="92"/>
      <c r="FY257" s="92"/>
      <c r="FZ257" s="92"/>
      <c r="GA257" s="92"/>
      <c r="GB257" s="92"/>
      <c r="GC257" s="92"/>
      <c r="GD257" s="92"/>
      <c r="GE257" s="92"/>
      <c r="GF257" s="92"/>
      <c r="GG257" s="92"/>
      <c r="GH257" s="92"/>
      <c r="GI257" s="92"/>
      <c r="GJ257" s="92"/>
      <c r="GK257" s="92"/>
      <c r="GL257" s="92"/>
      <c r="GM257" s="92"/>
      <c r="GN257" s="92"/>
      <c r="GO257" s="92"/>
      <c r="GP257" s="92"/>
      <c r="GQ257" s="92"/>
    </row>
    <row r="258" spans="1:199" s="99" customFormat="1">
      <c r="A258" s="109" t="s">
        <v>428</v>
      </c>
      <c r="B258" s="109"/>
      <c r="C258" s="109"/>
      <c r="D258" s="124"/>
      <c r="E258" s="125"/>
      <c r="F258" s="125"/>
      <c r="G258" s="126"/>
      <c r="H258" s="125"/>
      <c r="I258" s="126"/>
      <c r="J258" s="124"/>
      <c r="K258" s="126"/>
      <c r="L258" s="92"/>
      <c r="M258" s="92"/>
      <c r="N258" s="92"/>
      <c r="O258" s="92"/>
      <c r="P258" s="111">
        <f t="shared" si="9"/>
        <v>0</v>
      </c>
      <c r="Q258" s="111">
        <f t="shared" si="10"/>
        <v>0</v>
      </c>
      <c r="R258" s="111">
        <f t="shared" si="11"/>
        <v>0</v>
      </c>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c r="DE258" s="92"/>
      <c r="DF258" s="92"/>
      <c r="DG258" s="92"/>
      <c r="DH258" s="92"/>
      <c r="DI258" s="92"/>
      <c r="DJ258" s="92"/>
      <c r="DK258" s="92"/>
      <c r="DL258" s="92"/>
      <c r="DM258" s="92"/>
      <c r="DN258" s="92"/>
      <c r="DO258" s="92"/>
      <c r="DP258" s="92"/>
      <c r="DQ258" s="92"/>
      <c r="DR258" s="92"/>
      <c r="DS258" s="92"/>
      <c r="DT258" s="92"/>
      <c r="DU258" s="92"/>
      <c r="DV258" s="92"/>
      <c r="DW258" s="92"/>
      <c r="DX258" s="92"/>
      <c r="DY258" s="92"/>
      <c r="DZ258" s="92"/>
      <c r="EA258" s="92"/>
      <c r="EB258" s="92"/>
      <c r="EC258" s="92"/>
      <c r="ED258" s="92"/>
      <c r="EE258" s="92"/>
      <c r="EF258" s="92"/>
      <c r="EG258" s="92"/>
      <c r="EH258" s="92"/>
      <c r="EI258" s="92"/>
      <c r="EJ258" s="92"/>
      <c r="EK258" s="92"/>
      <c r="EL258" s="92"/>
      <c r="EM258" s="92"/>
      <c r="EN258" s="92"/>
      <c r="EO258" s="92"/>
      <c r="EP258" s="92"/>
      <c r="EQ258" s="92"/>
      <c r="ER258" s="92"/>
      <c r="ES258" s="92"/>
      <c r="ET258" s="92"/>
      <c r="EU258" s="92"/>
      <c r="EV258" s="92"/>
      <c r="EW258" s="92"/>
      <c r="EX258" s="92"/>
      <c r="EY258" s="92"/>
      <c r="EZ258" s="92"/>
      <c r="FA258" s="92"/>
      <c r="FB258" s="92"/>
      <c r="FC258" s="92"/>
      <c r="FD258" s="92"/>
      <c r="FE258" s="92"/>
      <c r="FF258" s="92"/>
      <c r="FG258" s="92"/>
      <c r="FH258" s="92"/>
      <c r="FI258" s="92"/>
      <c r="FJ258" s="92"/>
      <c r="FK258" s="92"/>
      <c r="FL258" s="92"/>
      <c r="FM258" s="92"/>
      <c r="FN258" s="92"/>
      <c r="FO258" s="92"/>
      <c r="FP258" s="92"/>
      <c r="FQ258" s="92"/>
      <c r="FR258" s="92"/>
      <c r="FS258" s="92"/>
      <c r="FT258" s="92"/>
      <c r="FU258" s="92"/>
      <c r="FV258" s="92"/>
      <c r="FW258" s="92"/>
      <c r="FX258" s="92"/>
      <c r="FY258" s="92"/>
      <c r="FZ258" s="92"/>
      <c r="GA258" s="92"/>
      <c r="GB258" s="92"/>
      <c r="GC258" s="92"/>
      <c r="GD258" s="92"/>
      <c r="GE258" s="92"/>
      <c r="GF258" s="92"/>
      <c r="GG258" s="92"/>
      <c r="GH258" s="92"/>
      <c r="GI258" s="92"/>
      <c r="GJ258" s="92"/>
      <c r="GK258" s="92"/>
      <c r="GL258" s="92"/>
      <c r="GM258" s="92"/>
      <c r="GN258" s="92"/>
      <c r="GO258" s="92"/>
      <c r="GP258" s="92"/>
      <c r="GQ258" s="92"/>
    </row>
    <row r="259" spans="1:199" s="99" customFormat="1">
      <c r="A259" s="109" t="s">
        <v>429</v>
      </c>
      <c r="B259" s="109"/>
      <c r="C259" s="109"/>
      <c r="D259" s="124"/>
      <c r="E259" s="125"/>
      <c r="F259" s="125"/>
      <c r="G259" s="126"/>
      <c r="H259" s="125"/>
      <c r="I259" s="126"/>
      <c r="J259" s="124"/>
      <c r="K259" s="126"/>
      <c r="L259" s="92"/>
      <c r="M259" s="92"/>
      <c r="N259" s="92"/>
      <c r="O259" s="92"/>
      <c r="P259" s="111">
        <f t="shared" si="9"/>
        <v>0</v>
      </c>
      <c r="Q259" s="111">
        <f t="shared" si="10"/>
        <v>0</v>
      </c>
      <c r="R259" s="111">
        <f t="shared" si="11"/>
        <v>0</v>
      </c>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c r="DE259" s="92"/>
      <c r="DF259" s="92"/>
      <c r="DG259" s="92"/>
      <c r="DH259" s="92"/>
      <c r="DI259" s="92"/>
      <c r="DJ259" s="92"/>
      <c r="DK259" s="92"/>
      <c r="DL259" s="92"/>
      <c r="DM259" s="92"/>
      <c r="DN259" s="92"/>
      <c r="DO259" s="92"/>
      <c r="DP259" s="92"/>
      <c r="DQ259" s="92"/>
      <c r="DR259" s="92"/>
      <c r="DS259" s="92"/>
      <c r="DT259" s="92"/>
      <c r="DU259" s="92"/>
      <c r="DV259" s="92"/>
      <c r="DW259" s="92"/>
      <c r="DX259" s="92"/>
      <c r="DY259" s="92"/>
      <c r="DZ259" s="92"/>
      <c r="EA259" s="92"/>
      <c r="EB259" s="92"/>
      <c r="EC259" s="92"/>
      <c r="ED259" s="92"/>
      <c r="EE259" s="92"/>
      <c r="EF259" s="92"/>
      <c r="EG259" s="92"/>
      <c r="EH259" s="92"/>
      <c r="EI259" s="92"/>
      <c r="EJ259" s="92"/>
      <c r="EK259" s="92"/>
      <c r="EL259" s="92"/>
      <c r="EM259" s="92"/>
      <c r="EN259" s="92"/>
      <c r="EO259" s="92"/>
      <c r="EP259" s="92"/>
      <c r="EQ259" s="92"/>
      <c r="ER259" s="92"/>
      <c r="ES259" s="92"/>
      <c r="ET259" s="92"/>
      <c r="EU259" s="92"/>
      <c r="EV259" s="92"/>
      <c r="EW259" s="92"/>
      <c r="EX259" s="92"/>
      <c r="EY259" s="92"/>
      <c r="EZ259" s="92"/>
      <c r="FA259" s="92"/>
      <c r="FB259" s="92"/>
      <c r="FC259" s="92"/>
      <c r="FD259" s="92"/>
      <c r="FE259" s="92"/>
      <c r="FF259" s="92"/>
      <c r="FG259" s="92"/>
      <c r="FH259" s="92"/>
      <c r="FI259" s="92"/>
      <c r="FJ259" s="92"/>
      <c r="FK259" s="92"/>
      <c r="FL259" s="92"/>
      <c r="FM259" s="92"/>
      <c r="FN259" s="92"/>
      <c r="FO259" s="92"/>
      <c r="FP259" s="92"/>
      <c r="FQ259" s="92"/>
      <c r="FR259" s="92"/>
      <c r="FS259" s="92"/>
      <c r="FT259" s="92"/>
      <c r="FU259" s="92"/>
      <c r="FV259" s="92"/>
      <c r="FW259" s="92"/>
      <c r="FX259" s="92"/>
      <c r="FY259" s="92"/>
      <c r="FZ259" s="92"/>
      <c r="GA259" s="92"/>
      <c r="GB259" s="92"/>
      <c r="GC259" s="92"/>
      <c r="GD259" s="92"/>
      <c r="GE259" s="92"/>
      <c r="GF259" s="92"/>
      <c r="GG259" s="92"/>
      <c r="GH259" s="92"/>
      <c r="GI259" s="92"/>
      <c r="GJ259" s="92"/>
      <c r="GK259" s="92"/>
      <c r="GL259" s="92"/>
      <c r="GM259" s="92"/>
      <c r="GN259" s="92"/>
      <c r="GO259" s="92"/>
      <c r="GP259" s="92"/>
      <c r="GQ259" s="92"/>
    </row>
    <row r="260" spans="1:199" s="99" customFormat="1">
      <c r="A260" s="109" t="s">
        <v>430</v>
      </c>
      <c r="B260" s="109"/>
      <c r="C260" s="109"/>
      <c r="D260" s="124"/>
      <c r="E260" s="125"/>
      <c r="F260" s="125"/>
      <c r="G260" s="126"/>
      <c r="H260" s="125"/>
      <c r="I260" s="126"/>
      <c r="J260" s="124"/>
      <c r="K260" s="126"/>
      <c r="L260" s="92"/>
      <c r="M260" s="92"/>
      <c r="N260" s="92"/>
      <c r="O260" s="92"/>
      <c r="P260" s="111">
        <f t="shared" si="9"/>
        <v>0</v>
      </c>
      <c r="Q260" s="111">
        <f t="shared" si="10"/>
        <v>0</v>
      </c>
      <c r="R260" s="111">
        <f t="shared" si="11"/>
        <v>0</v>
      </c>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c r="DE260" s="92"/>
      <c r="DF260" s="92"/>
      <c r="DG260" s="92"/>
      <c r="DH260" s="92"/>
      <c r="DI260" s="92"/>
      <c r="DJ260" s="92"/>
      <c r="DK260" s="92"/>
      <c r="DL260" s="92"/>
      <c r="DM260" s="92"/>
      <c r="DN260" s="92"/>
      <c r="DO260" s="92"/>
      <c r="DP260" s="92"/>
      <c r="DQ260" s="92"/>
      <c r="DR260" s="92"/>
      <c r="DS260" s="92"/>
      <c r="DT260" s="92"/>
      <c r="DU260" s="92"/>
      <c r="DV260" s="92"/>
      <c r="DW260" s="92"/>
      <c r="DX260" s="92"/>
      <c r="DY260" s="92"/>
      <c r="DZ260" s="92"/>
      <c r="EA260" s="92"/>
      <c r="EB260" s="92"/>
      <c r="EC260" s="92"/>
      <c r="ED260" s="92"/>
      <c r="EE260" s="92"/>
      <c r="EF260" s="92"/>
      <c r="EG260" s="92"/>
      <c r="EH260" s="92"/>
      <c r="EI260" s="92"/>
      <c r="EJ260" s="92"/>
      <c r="EK260" s="92"/>
      <c r="EL260" s="92"/>
      <c r="EM260" s="92"/>
      <c r="EN260" s="92"/>
      <c r="EO260" s="92"/>
      <c r="EP260" s="92"/>
      <c r="EQ260" s="92"/>
      <c r="ER260" s="92"/>
      <c r="ES260" s="92"/>
      <c r="ET260" s="92"/>
      <c r="EU260" s="92"/>
      <c r="EV260" s="92"/>
      <c r="EW260" s="92"/>
      <c r="EX260" s="92"/>
      <c r="EY260" s="92"/>
      <c r="EZ260" s="92"/>
      <c r="FA260" s="92"/>
      <c r="FB260" s="92"/>
      <c r="FC260" s="92"/>
      <c r="FD260" s="92"/>
      <c r="FE260" s="92"/>
      <c r="FF260" s="92"/>
      <c r="FG260" s="92"/>
      <c r="FH260" s="92"/>
      <c r="FI260" s="92"/>
      <c r="FJ260" s="92"/>
      <c r="FK260" s="92"/>
      <c r="FL260" s="92"/>
      <c r="FM260" s="92"/>
      <c r="FN260" s="92"/>
      <c r="FO260" s="92"/>
      <c r="FP260" s="92"/>
      <c r="FQ260" s="92"/>
      <c r="FR260" s="92"/>
      <c r="FS260" s="92"/>
      <c r="FT260" s="92"/>
      <c r="FU260" s="92"/>
      <c r="FV260" s="92"/>
      <c r="FW260" s="92"/>
      <c r="FX260" s="92"/>
      <c r="FY260" s="92"/>
      <c r="FZ260" s="92"/>
      <c r="GA260" s="92"/>
      <c r="GB260" s="92"/>
      <c r="GC260" s="92"/>
      <c r="GD260" s="92"/>
      <c r="GE260" s="92"/>
      <c r="GF260" s="92"/>
      <c r="GG260" s="92"/>
      <c r="GH260" s="92"/>
      <c r="GI260" s="92"/>
      <c r="GJ260" s="92"/>
      <c r="GK260" s="92"/>
      <c r="GL260" s="92"/>
      <c r="GM260" s="92"/>
      <c r="GN260" s="92"/>
      <c r="GO260" s="92"/>
      <c r="GP260" s="92"/>
      <c r="GQ260" s="92"/>
    </row>
    <row r="261" spans="1:199" s="99" customFormat="1">
      <c r="A261" s="109" t="s">
        <v>431</v>
      </c>
      <c r="B261" s="109"/>
      <c r="C261" s="109"/>
      <c r="D261" s="124"/>
      <c r="E261" s="125"/>
      <c r="F261" s="125"/>
      <c r="G261" s="126"/>
      <c r="H261" s="125"/>
      <c r="I261" s="126"/>
      <c r="J261" s="124"/>
      <c r="K261" s="126"/>
      <c r="L261" s="92"/>
      <c r="M261" s="92"/>
      <c r="N261" s="92"/>
      <c r="O261" s="92"/>
      <c r="P261" s="111">
        <f t="shared" si="9"/>
        <v>0</v>
      </c>
      <c r="Q261" s="111">
        <f t="shared" si="10"/>
        <v>0</v>
      </c>
      <c r="R261" s="111">
        <f t="shared" si="11"/>
        <v>0</v>
      </c>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c r="DE261" s="92"/>
      <c r="DF261" s="92"/>
      <c r="DG261" s="92"/>
      <c r="DH261" s="92"/>
      <c r="DI261" s="92"/>
      <c r="DJ261" s="92"/>
      <c r="DK261" s="92"/>
      <c r="DL261" s="92"/>
      <c r="DM261" s="92"/>
      <c r="DN261" s="92"/>
      <c r="DO261" s="92"/>
      <c r="DP261" s="92"/>
      <c r="DQ261" s="92"/>
      <c r="DR261" s="92"/>
      <c r="DS261" s="92"/>
      <c r="DT261" s="92"/>
      <c r="DU261" s="92"/>
      <c r="DV261" s="92"/>
      <c r="DW261" s="92"/>
      <c r="DX261" s="92"/>
      <c r="DY261" s="92"/>
      <c r="DZ261" s="92"/>
      <c r="EA261" s="92"/>
      <c r="EB261" s="92"/>
      <c r="EC261" s="92"/>
      <c r="ED261" s="92"/>
      <c r="EE261" s="92"/>
      <c r="EF261" s="92"/>
      <c r="EG261" s="92"/>
      <c r="EH261" s="92"/>
      <c r="EI261" s="92"/>
      <c r="EJ261" s="92"/>
      <c r="EK261" s="92"/>
      <c r="EL261" s="92"/>
      <c r="EM261" s="92"/>
      <c r="EN261" s="92"/>
      <c r="EO261" s="92"/>
      <c r="EP261" s="92"/>
      <c r="EQ261" s="92"/>
      <c r="ER261" s="92"/>
      <c r="ES261" s="92"/>
      <c r="ET261" s="92"/>
      <c r="EU261" s="92"/>
      <c r="EV261" s="92"/>
      <c r="EW261" s="92"/>
      <c r="EX261" s="92"/>
      <c r="EY261" s="92"/>
      <c r="EZ261" s="92"/>
      <c r="FA261" s="92"/>
      <c r="FB261" s="92"/>
      <c r="FC261" s="92"/>
      <c r="FD261" s="92"/>
      <c r="FE261" s="92"/>
      <c r="FF261" s="92"/>
      <c r="FG261" s="92"/>
      <c r="FH261" s="92"/>
      <c r="FI261" s="92"/>
      <c r="FJ261" s="92"/>
      <c r="FK261" s="92"/>
      <c r="FL261" s="92"/>
      <c r="FM261" s="92"/>
      <c r="FN261" s="92"/>
      <c r="FO261" s="92"/>
      <c r="FP261" s="92"/>
      <c r="FQ261" s="92"/>
      <c r="FR261" s="92"/>
      <c r="FS261" s="92"/>
      <c r="FT261" s="92"/>
      <c r="FU261" s="92"/>
      <c r="FV261" s="92"/>
      <c r="FW261" s="92"/>
      <c r="FX261" s="92"/>
      <c r="FY261" s="92"/>
      <c r="FZ261" s="92"/>
      <c r="GA261" s="92"/>
      <c r="GB261" s="92"/>
      <c r="GC261" s="92"/>
      <c r="GD261" s="92"/>
      <c r="GE261" s="92"/>
      <c r="GF261" s="92"/>
      <c r="GG261" s="92"/>
      <c r="GH261" s="92"/>
      <c r="GI261" s="92"/>
      <c r="GJ261" s="92"/>
      <c r="GK261" s="92"/>
      <c r="GL261" s="92"/>
      <c r="GM261" s="92"/>
      <c r="GN261" s="92"/>
      <c r="GO261" s="92"/>
      <c r="GP261" s="92"/>
      <c r="GQ261" s="92"/>
    </row>
    <row r="262" spans="1:199" s="99" customFormat="1">
      <c r="A262" s="109" t="s">
        <v>432</v>
      </c>
      <c r="B262" s="109"/>
      <c r="C262" s="109"/>
      <c r="D262" s="124"/>
      <c r="E262" s="125"/>
      <c r="F262" s="125"/>
      <c r="G262" s="126"/>
      <c r="H262" s="125"/>
      <c r="I262" s="126"/>
      <c r="J262" s="124"/>
      <c r="K262" s="126"/>
      <c r="L262" s="92"/>
      <c r="M262" s="92"/>
      <c r="N262" s="92"/>
      <c r="O262" s="92"/>
      <c r="P262" s="111">
        <f t="shared" si="9"/>
        <v>0</v>
      </c>
      <c r="Q262" s="111">
        <f t="shared" si="10"/>
        <v>0</v>
      </c>
      <c r="R262" s="111">
        <f t="shared" si="11"/>
        <v>0</v>
      </c>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c r="DE262" s="92"/>
      <c r="DF262" s="92"/>
      <c r="DG262" s="92"/>
      <c r="DH262" s="92"/>
      <c r="DI262" s="92"/>
      <c r="DJ262" s="92"/>
      <c r="DK262" s="92"/>
      <c r="DL262" s="92"/>
      <c r="DM262" s="92"/>
      <c r="DN262" s="92"/>
      <c r="DO262" s="92"/>
      <c r="DP262" s="92"/>
      <c r="DQ262" s="92"/>
      <c r="DR262" s="92"/>
      <c r="DS262" s="92"/>
      <c r="DT262" s="92"/>
      <c r="DU262" s="92"/>
      <c r="DV262" s="92"/>
      <c r="DW262" s="92"/>
      <c r="DX262" s="92"/>
      <c r="DY262" s="92"/>
      <c r="DZ262" s="92"/>
      <c r="EA262" s="92"/>
      <c r="EB262" s="92"/>
      <c r="EC262" s="92"/>
      <c r="ED262" s="92"/>
      <c r="EE262" s="92"/>
      <c r="EF262" s="92"/>
      <c r="EG262" s="92"/>
      <c r="EH262" s="92"/>
      <c r="EI262" s="92"/>
      <c r="EJ262" s="92"/>
      <c r="EK262" s="92"/>
      <c r="EL262" s="92"/>
      <c r="EM262" s="92"/>
      <c r="EN262" s="92"/>
      <c r="EO262" s="92"/>
      <c r="EP262" s="92"/>
      <c r="EQ262" s="92"/>
      <c r="ER262" s="92"/>
      <c r="ES262" s="92"/>
      <c r="ET262" s="92"/>
      <c r="EU262" s="92"/>
      <c r="EV262" s="92"/>
      <c r="EW262" s="92"/>
      <c r="EX262" s="92"/>
      <c r="EY262" s="92"/>
      <c r="EZ262" s="92"/>
      <c r="FA262" s="92"/>
      <c r="FB262" s="92"/>
      <c r="FC262" s="92"/>
      <c r="FD262" s="92"/>
      <c r="FE262" s="92"/>
      <c r="FF262" s="92"/>
      <c r="FG262" s="92"/>
      <c r="FH262" s="92"/>
      <c r="FI262" s="92"/>
      <c r="FJ262" s="92"/>
      <c r="FK262" s="92"/>
      <c r="FL262" s="92"/>
      <c r="FM262" s="92"/>
      <c r="FN262" s="92"/>
      <c r="FO262" s="92"/>
      <c r="FP262" s="92"/>
      <c r="FQ262" s="92"/>
      <c r="FR262" s="92"/>
      <c r="FS262" s="92"/>
      <c r="FT262" s="92"/>
      <c r="FU262" s="92"/>
      <c r="FV262" s="92"/>
      <c r="FW262" s="92"/>
      <c r="FX262" s="92"/>
      <c r="FY262" s="92"/>
      <c r="FZ262" s="92"/>
      <c r="GA262" s="92"/>
      <c r="GB262" s="92"/>
      <c r="GC262" s="92"/>
      <c r="GD262" s="92"/>
      <c r="GE262" s="92"/>
      <c r="GF262" s="92"/>
      <c r="GG262" s="92"/>
      <c r="GH262" s="92"/>
      <c r="GI262" s="92"/>
      <c r="GJ262" s="92"/>
      <c r="GK262" s="92"/>
      <c r="GL262" s="92"/>
      <c r="GM262" s="92"/>
      <c r="GN262" s="92"/>
      <c r="GO262" s="92"/>
      <c r="GP262" s="92"/>
      <c r="GQ262" s="92"/>
    </row>
    <row r="263" spans="1:199" s="99" customFormat="1">
      <c r="A263" s="109" t="s">
        <v>433</v>
      </c>
      <c r="B263" s="109"/>
      <c r="C263" s="109"/>
      <c r="D263" s="124"/>
      <c r="E263" s="125"/>
      <c r="F263" s="125"/>
      <c r="G263" s="126"/>
      <c r="H263" s="125"/>
      <c r="I263" s="126"/>
      <c r="J263" s="124"/>
      <c r="K263" s="126"/>
      <c r="L263" s="92"/>
      <c r="M263" s="92"/>
      <c r="N263" s="92"/>
      <c r="O263" s="92"/>
      <c r="P263" s="111">
        <f t="shared" si="9"/>
        <v>0</v>
      </c>
      <c r="Q263" s="111">
        <f t="shared" si="10"/>
        <v>0</v>
      </c>
      <c r="R263" s="111">
        <f t="shared" si="11"/>
        <v>0</v>
      </c>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c r="DE263" s="92"/>
      <c r="DF263" s="92"/>
      <c r="DG263" s="92"/>
      <c r="DH263" s="92"/>
      <c r="DI263" s="92"/>
      <c r="DJ263" s="92"/>
      <c r="DK263" s="92"/>
      <c r="DL263" s="92"/>
      <c r="DM263" s="92"/>
      <c r="DN263" s="92"/>
      <c r="DO263" s="92"/>
      <c r="DP263" s="92"/>
      <c r="DQ263" s="92"/>
      <c r="DR263" s="92"/>
      <c r="DS263" s="92"/>
      <c r="DT263" s="92"/>
      <c r="DU263" s="92"/>
      <c r="DV263" s="92"/>
      <c r="DW263" s="92"/>
      <c r="DX263" s="92"/>
      <c r="DY263" s="92"/>
      <c r="DZ263" s="92"/>
      <c r="EA263" s="92"/>
      <c r="EB263" s="92"/>
      <c r="EC263" s="92"/>
      <c r="ED263" s="92"/>
      <c r="EE263" s="92"/>
      <c r="EF263" s="92"/>
      <c r="EG263" s="92"/>
      <c r="EH263" s="92"/>
      <c r="EI263" s="92"/>
      <c r="EJ263" s="92"/>
      <c r="EK263" s="92"/>
      <c r="EL263" s="92"/>
      <c r="EM263" s="92"/>
      <c r="EN263" s="92"/>
      <c r="EO263" s="92"/>
      <c r="EP263" s="92"/>
      <c r="EQ263" s="92"/>
      <c r="ER263" s="92"/>
      <c r="ES263" s="92"/>
      <c r="ET263" s="92"/>
      <c r="EU263" s="92"/>
      <c r="EV263" s="92"/>
      <c r="EW263" s="92"/>
      <c r="EX263" s="92"/>
      <c r="EY263" s="92"/>
      <c r="EZ263" s="92"/>
      <c r="FA263" s="92"/>
      <c r="FB263" s="92"/>
      <c r="FC263" s="92"/>
      <c r="FD263" s="92"/>
      <c r="FE263" s="92"/>
      <c r="FF263" s="92"/>
      <c r="FG263" s="92"/>
      <c r="FH263" s="92"/>
      <c r="FI263" s="92"/>
      <c r="FJ263" s="92"/>
      <c r="FK263" s="92"/>
      <c r="FL263" s="92"/>
      <c r="FM263" s="92"/>
      <c r="FN263" s="92"/>
      <c r="FO263" s="92"/>
      <c r="FP263" s="92"/>
      <c r="FQ263" s="92"/>
      <c r="FR263" s="92"/>
      <c r="FS263" s="92"/>
      <c r="FT263" s="92"/>
      <c r="FU263" s="92"/>
      <c r="FV263" s="92"/>
      <c r="FW263" s="92"/>
      <c r="FX263" s="92"/>
      <c r="FY263" s="92"/>
      <c r="FZ263" s="92"/>
      <c r="GA263" s="92"/>
      <c r="GB263" s="92"/>
      <c r="GC263" s="92"/>
      <c r="GD263" s="92"/>
      <c r="GE263" s="92"/>
      <c r="GF263" s="92"/>
      <c r="GG263" s="92"/>
      <c r="GH263" s="92"/>
      <c r="GI263" s="92"/>
      <c r="GJ263" s="92"/>
      <c r="GK263" s="92"/>
      <c r="GL263" s="92"/>
      <c r="GM263" s="92"/>
      <c r="GN263" s="92"/>
      <c r="GO263" s="92"/>
      <c r="GP263" s="92"/>
      <c r="GQ263" s="92"/>
    </row>
    <row r="264" spans="1:199" s="99" customFormat="1">
      <c r="A264" s="109" t="s">
        <v>434</v>
      </c>
      <c r="B264" s="109"/>
      <c r="C264" s="109"/>
      <c r="D264" s="124"/>
      <c r="E264" s="125"/>
      <c r="F264" s="125"/>
      <c r="G264" s="126"/>
      <c r="H264" s="125"/>
      <c r="I264" s="126"/>
      <c r="J264" s="124"/>
      <c r="K264" s="126"/>
      <c r="L264" s="92"/>
      <c r="M264" s="92"/>
      <c r="N264" s="92"/>
      <c r="O264" s="92"/>
      <c r="P264" s="111">
        <f t="shared" si="9"/>
        <v>0</v>
      </c>
      <c r="Q264" s="111">
        <f t="shared" si="10"/>
        <v>0</v>
      </c>
      <c r="R264" s="111">
        <f t="shared" si="11"/>
        <v>0</v>
      </c>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c r="DE264" s="92"/>
      <c r="DF264" s="92"/>
      <c r="DG264" s="92"/>
      <c r="DH264" s="92"/>
      <c r="DI264" s="92"/>
      <c r="DJ264" s="92"/>
      <c r="DK264" s="92"/>
      <c r="DL264" s="92"/>
      <c r="DM264" s="92"/>
      <c r="DN264" s="92"/>
      <c r="DO264" s="92"/>
      <c r="DP264" s="92"/>
      <c r="DQ264" s="92"/>
      <c r="DR264" s="92"/>
      <c r="DS264" s="92"/>
      <c r="DT264" s="92"/>
      <c r="DU264" s="92"/>
      <c r="DV264" s="92"/>
      <c r="DW264" s="92"/>
      <c r="DX264" s="92"/>
      <c r="DY264" s="92"/>
      <c r="DZ264" s="92"/>
      <c r="EA264" s="92"/>
      <c r="EB264" s="92"/>
      <c r="EC264" s="92"/>
      <c r="ED264" s="92"/>
      <c r="EE264" s="92"/>
      <c r="EF264" s="92"/>
      <c r="EG264" s="92"/>
      <c r="EH264" s="92"/>
      <c r="EI264" s="92"/>
      <c r="EJ264" s="92"/>
      <c r="EK264" s="92"/>
      <c r="EL264" s="92"/>
      <c r="EM264" s="92"/>
      <c r="EN264" s="92"/>
      <c r="EO264" s="92"/>
      <c r="EP264" s="92"/>
      <c r="EQ264" s="92"/>
      <c r="ER264" s="92"/>
      <c r="ES264" s="92"/>
      <c r="ET264" s="92"/>
      <c r="EU264" s="92"/>
      <c r="EV264" s="92"/>
      <c r="EW264" s="92"/>
      <c r="EX264" s="92"/>
      <c r="EY264" s="92"/>
      <c r="EZ264" s="92"/>
      <c r="FA264" s="92"/>
      <c r="FB264" s="92"/>
      <c r="FC264" s="92"/>
      <c r="FD264" s="92"/>
      <c r="FE264" s="92"/>
      <c r="FF264" s="92"/>
      <c r="FG264" s="92"/>
      <c r="FH264" s="92"/>
      <c r="FI264" s="92"/>
      <c r="FJ264" s="92"/>
      <c r="FK264" s="92"/>
      <c r="FL264" s="92"/>
      <c r="FM264" s="92"/>
      <c r="FN264" s="92"/>
      <c r="FO264" s="92"/>
      <c r="FP264" s="92"/>
      <c r="FQ264" s="92"/>
      <c r="FR264" s="92"/>
      <c r="FS264" s="92"/>
      <c r="FT264" s="92"/>
      <c r="FU264" s="92"/>
      <c r="FV264" s="92"/>
      <c r="FW264" s="92"/>
      <c r="FX264" s="92"/>
      <c r="FY264" s="92"/>
      <c r="FZ264" s="92"/>
      <c r="GA264" s="92"/>
      <c r="GB264" s="92"/>
      <c r="GC264" s="92"/>
      <c r="GD264" s="92"/>
      <c r="GE264" s="92"/>
      <c r="GF264" s="92"/>
      <c r="GG264" s="92"/>
      <c r="GH264" s="92"/>
      <c r="GI264" s="92"/>
      <c r="GJ264" s="92"/>
      <c r="GK264" s="92"/>
      <c r="GL264" s="92"/>
      <c r="GM264" s="92"/>
      <c r="GN264" s="92"/>
      <c r="GO264" s="92"/>
      <c r="GP264" s="92"/>
      <c r="GQ264" s="92"/>
    </row>
    <row r="265" spans="1:199" s="99" customFormat="1">
      <c r="A265" s="109" t="s">
        <v>435</v>
      </c>
      <c r="B265" s="109"/>
      <c r="C265" s="109"/>
      <c r="D265" s="124"/>
      <c r="E265" s="125"/>
      <c r="F265" s="125"/>
      <c r="G265" s="126"/>
      <c r="H265" s="125"/>
      <c r="I265" s="126"/>
      <c r="J265" s="124"/>
      <c r="K265" s="126"/>
      <c r="L265" s="92"/>
      <c r="M265" s="92"/>
      <c r="N265" s="92"/>
      <c r="O265" s="92"/>
      <c r="P265" s="111">
        <f t="shared" si="9"/>
        <v>0</v>
      </c>
      <c r="Q265" s="111">
        <f t="shared" si="10"/>
        <v>0</v>
      </c>
      <c r="R265" s="111">
        <f t="shared" si="11"/>
        <v>0</v>
      </c>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c r="DE265" s="92"/>
      <c r="DF265" s="92"/>
      <c r="DG265" s="92"/>
      <c r="DH265" s="92"/>
      <c r="DI265" s="92"/>
      <c r="DJ265" s="92"/>
      <c r="DK265" s="92"/>
      <c r="DL265" s="92"/>
      <c r="DM265" s="92"/>
      <c r="DN265" s="92"/>
      <c r="DO265" s="92"/>
      <c r="DP265" s="92"/>
      <c r="DQ265" s="92"/>
      <c r="DR265" s="92"/>
      <c r="DS265" s="92"/>
      <c r="DT265" s="92"/>
      <c r="DU265" s="92"/>
      <c r="DV265" s="92"/>
      <c r="DW265" s="92"/>
      <c r="DX265" s="92"/>
      <c r="DY265" s="92"/>
      <c r="DZ265" s="92"/>
      <c r="EA265" s="92"/>
      <c r="EB265" s="92"/>
      <c r="EC265" s="92"/>
      <c r="ED265" s="92"/>
      <c r="EE265" s="92"/>
      <c r="EF265" s="92"/>
      <c r="EG265" s="92"/>
      <c r="EH265" s="92"/>
      <c r="EI265" s="92"/>
      <c r="EJ265" s="92"/>
      <c r="EK265" s="92"/>
      <c r="EL265" s="92"/>
      <c r="EM265" s="92"/>
      <c r="EN265" s="92"/>
      <c r="EO265" s="92"/>
      <c r="EP265" s="92"/>
      <c r="EQ265" s="92"/>
      <c r="ER265" s="92"/>
      <c r="ES265" s="92"/>
      <c r="ET265" s="92"/>
      <c r="EU265" s="92"/>
      <c r="EV265" s="92"/>
      <c r="EW265" s="92"/>
      <c r="EX265" s="92"/>
      <c r="EY265" s="92"/>
      <c r="EZ265" s="92"/>
      <c r="FA265" s="92"/>
      <c r="FB265" s="92"/>
      <c r="FC265" s="92"/>
      <c r="FD265" s="92"/>
      <c r="FE265" s="92"/>
      <c r="FF265" s="92"/>
      <c r="FG265" s="92"/>
      <c r="FH265" s="92"/>
      <c r="FI265" s="92"/>
      <c r="FJ265" s="92"/>
      <c r="FK265" s="92"/>
      <c r="FL265" s="92"/>
      <c r="FM265" s="92"/>
      <c r="FN265" s="92"/>
      <c r="FO265" s="92"/>
      <c r="FP265" s="92"/>
      <c r="FQ265" s="92"/>
      <c r="FR265" s="92"/>
      <c r="FS265" s="92"/>
      <c r="FT265" s="92"/>
      <c r="FU265" s="92"/>
      <c r="FV265" s="92"/>
      <c r="FW265" s="92"/>
      <c r="FX265" s="92"/>
      <c r="FY265" s="92"/>
      <c r="FZ265" s="92"/>
      <c r="GA265" s="92"/>
      <c r="GB265" s="92"/>
      <c r="GC265" s="92"/>
      <c r="GD265" s="92"/>
      <c r="GE265" s="92"/>
      <c r="GF265" s="92"/>
      <c r="GG265" s="92"/>
      <c r="GH265" s="92"/>
      <c r="GI265" s="92"/>
      <c r="GJ265" s="92"/>
      <c r="GK265" s="92"/>
      <c r="GL265" s="92"/>
      <c r="GM265" s="92"/>
      <c r="GN265" s="92"/>
      <c r="GO265" s="92"/>
      <c r="GP265" s="92"/>
      <c r="GQ265" s="92"/>
    </row>
    <row r="266" spans="1:199" s="99" customFormat="1">
      <c r="A266" s="109" t="s">
        <v>436</v>
      </c>
      <c r="B266" s="109"/>
      <c r="C266" s="109"/>
      <c r="D266" s="124"/>
      <c r="E266" s="125"/>
      <c r="F266" s="125"/>
      <c r="G266" s="126"/>
      <c r="H266" s="125"/>
      <c r="I266" s="126"/>
      <c r="J266" s="124"/>
      <c r="K266" s="126"/>
      <c r="L266" s="92"/>
      <c r="M266" s="92"/>
      <c r="N266" s="92"/>
      <c r="O266" s="92"/>
      <c r="P266" s="111">
        <f t="shared" ref="P266:P329" si="12">IF($J266="Open",1,0)</f>
        <v>0</v>
      </c>
      <c r="Q266" s="111">
        <f t="shared" ref="Q266:Q329" si="13">IF($J266="Closed",1,0)</f>
        <v>0</v>
      </c>
      <c r="R266" s="111">
        <f t="shared" ref="R266:R329" si="14">IF($J266="On Hold",1,0)</f>
        <v>0</v>
      </c>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c r="DE266" s="92"/>
      <c r="DF266" s="92"/>
      <c r="DG266" s="92"/>
      <c r="DH266" s="92"/>
      <c r="DI266" s="92"/>
      <c r="DJ266" s="92"/>
      <c r="DK266" s="92"/>
      <c r="DL266" s="92"/>
      <c r="DM266" s="92"/>
      <c r="DN266" s="92"/>
      <c r="DO266" s="92"/>
      <c r="DP266" s="92"/>
      <c r="DQ266" s="92"/>
      <c r="DR266" s="92"/>
      <c r="DS266" s="92"/>
      <c r="DT266" s="92"/>
      <c r="DU266" s="92"/>
      <c r="DV266" s="92"/>
      <c r="DW266" s="92"/>
      <c r="DX266" s="92"/>
      <c r="DY266" s="92"/>
      <c r="DZ266" s="92"/>
      <c r="EA266" s="92"/>
      <c r="EB266" s="92"/>
      <c r="EC266" s="92"/>
      <c r="ED266" s="92"/>
      <c r="EE266" s="92"/>
      <c r="EF266" s="92"/>
      <c r="EG266" s="92"/>
      <c r="EH266" s="92"/>
      <c r="EI266" s="92"/>
      <c r="EJ266" s="92"/>
      <c r="EK266" s="92"/>
      <c r="EL266" s="92"/>
      <c r="EM266" s="92"/>
      <c r="EN266" s="92"/>
      <c r="EO266" s="92"/>
      <c r="EP266" s="92"/>
      <c r="EQ266" s="92"/>
      <c r="ER266" s="92"/>
      <c r="ES266" s="92"/>
      <c r="ET266" s="92"/>
      <c r="EU266" s="92"/>
      <c r="EV266" s="92"/>
      <c r="EW266" s="92"/>
      <c r="EX266" s="92"/>
      <c r="EY266" s="92"/>
      <c r="EZ266" s="92"/>
      <c r="FA266" s="92"/>
      <c r="FB266" s="92"/>
      <c r="FC266" s="92"/>
      <c r="FD266" s="92"/>
      <c r="FE266" s="92"/>
      <c r="FF266" s="92"/>
      <c r="FG266" s="92"/>
      <c r="FH266" s="92"/>
      <c r="FI266" s="92"/>
      <c r="FJ266" s="92"/>
      <c r="FK266" s="92"/>
      <c r="FL266" s="92"/>
      <c r="FM266" s="92"/>
      <c r="FN266" s="92"/>
      <c r="FO266" s="92"/>
      <c r="FP266" s="92"/>
      <c r="FQ266" s="92"/>
      <c r="FR266" s="92"/>
      <c r="FS266" s="92"/>
      <c r="FT266" s="92"/>
      <c r="FU266" s="92"/>
      <c r="FV266" s="92"/>
      <c r="FW266" s="92"/>
      <c r="FX266" s="92"/>
      <c r="FY266" s="92"/>
      <c r="FZ266" s="92"/>
      <c r="GA266" s="92"/>
      <c r="GB266" s="92"/>
      <c r="GC266" s="92"/>
      <c r="GD266" s="92"/>
      <c r="GE266" s="92"/>
      <c r="GF266" s="92"/>
      <c r="GG266" s="92"/>
      <c r="GH266" s="92"/>
      <c r="GI266" s="92"/>
      <c r="GJ266" s="92"/>
      <c r="GK266" s="92"/>
      <c r="GL266" s="92"/>
      <c r="GM266" s="92"/>
      <c r="GN266" s="92"/>
      <c r="GO266" s="92"/>
      <c r="GP266" s="92"/>
      <c r="GQ266" s="92"/>
    </row>
    <row r="267" spans="1:199" s="99" customFormat="1">
      <c r="A267" s="109" t="s">
        <v>437</v>
      </c>
      <c r="B267" s="109"/>
      <c r="C267" s="109"/>
      <c r="D267" s="124"/>
      <c r="E267" s="125"/>
      <c r="F267" s="125"/>
      <c r="G267" s="126"/>
      <c r="H267" s="125"/>
      <c r="I267" s="126"/>
      <c r="J267" s="124"/>
      <c r="K267" s="126"/>
      <c r="L267" s="92"/>
      <c r="M267" s="92"/>
      <c r="N267" s="92"/>
      <c r="O267" s="92"/>
      <c r="P267" s="111">
        <f t="shared" si="12"/>
        <v>0</v>
      </c>
      <c r="Q267" s="111">
        <f t="shared" si="13"/>
        <v>0</v>
      </c>
      <c r="R267" s="111">
        <f t="shared" si="14"/>
        <v>0</v>
      </c>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c r="DE267" s="92"/>
      <c r="DF267" s="92"/>
      <c r="DG267" s="92"/>
      <c r="DH267" s="92"/>
      <c r="DI267" s="92"/>
      <c r="DJ267" s="92"/>
      <c r="DK267" s="92"/>
      <c r="DL267" s="92"/>
      <c r="DM267" s="92"/>
      <c r="DN267" s="92"/>
      <c r="DO267" s="92"/>
      <c r="DP267" s="92"/>
      <c r="DQ267" s="92"/>
      <c r="DR267" s="92"/>
      <c r="DS267" s="92"/>
      <c r="DT267" s="92"/>
      <c r="DU267" s="92"/>
      <c r="DV267" s="92"/>
      <c r="DW267" s="92"/>
      <c r="DX267" s="92"/>
      <c r="DY267" s="92"/>
      <c r="DZ267" s="92"/>
      <c r="EA267" s="92"/>
      <c r="EB267" s="92"/>
      <c r="EC267" s="92"/>
      <c r="ED267" s="92"/>
      <c r="EE267" s="92"/>
      <c r="EF267" s="92"/>
      <c r="EG267" s="92"/>
      <c r="EH267" s="92"/>
      <c r="EI267" s="92"/>
      <c r="EJ267" s="92"/>
      <c r="EK267" s="92"/>
      <c r="EL267" s="92"/>
      <c r="EM267" s="92"/>
      <c r="EN267" s="92"/>
      <c r="EO267" s="92"/>
      <c r="EP267" s="92"/>
      <c r="EQ267" s="92"/>
      <c r="ER267" s="92"/>
      <c r="ES267" s="92"/>
      <c r="ET267" s="92"/>
      <c r="EU267" s="92"/>
      <c r="EV267" s="92"/>
      <c r="EW267" s="92"/>
      <c r="EX267" s="92"/>
      <c r="EY267" s="92"/>
      <c r="EZ267" s="92"/>
      <c r="FA267" s="92"/>
      <c r="FB267" s="92"/>
      <c r="FC267" s="92"/>
      <c r="FD267" s="92"/>
      <c r="FE267" s="92"/>
      <c r="FF267" s="92"/>
      <c r="FG267" s="92"/>
      <c r="FH267" s="92"/>
      <c r="FI267" s="92"/>
      <c r="FJ267" s="92"/>
      <c r="FK267" s="92"/>
      <c r="FL267" s="92"/>
      <c r="FM267" s="92"/>
      <c r="FN267" s="92"/>
      <c r="FO267" s="92"/>
      <c r="FP267" s="92"/>
      <c r="FQ267" s="92"/>
      <c r="FR267" s="92"/>
      <c r="FS267" s="92"/>
      <c r="FT267" s="92"/>
      <c r="FU267" s="92"/>
      <c r="FV267" s="92"/>
      <c r="FW267" s="92"/>
      <c r="FX267" s="92"/>
      <c r="FY267" s="92"/>
      <c r="FZ267" s="92"/>
      <c r="GA267" s="92"/>
      <c r="GB267" s="92"/>
      <c r="GC267" s="92"/>
      <c r="GD267" s="92"/>
      <c r="GE267" s="92"/>
      <c r="GF267" s="92"/>
      <c r="GG267" s="92"/>
      <c r="GH267" s="92"/>
      <c r="GI267" s="92"/>
      <c r="GJ267" s="92"/>
      <c r="GK267" s="92"/>
      <c r="GL267" s="92"/>
      <c r="GM267" s="92"/>
      <c r="GN267" s="92"/>
      <c r="GO267" s="92"/>
      <c r="GP267" s="92"/>
      <c r="GQ267" s="92"/>
    </row>
    <row r="268" spans="1:199" s="99" customFormat="1">
      <c r="A268" s="109" t="s">
        <v>438</v>
      </c>
      <c r="B268" s="109"/>
      <c r="C268" s="109"/>
      <c r="D268" s="124"/>
      <c r="E268" s="125"/>
      <c r="F268" s="125"/>
      <c r="G268" s="126"/>
      <c r="H268" s="125"/>
      <c r="I268" s="126"/>
      <c r="J268" s="124"/>
      <c r="K268" s="126"/>
      <c r="L268" s="92"/>
      <c r="M268" s="92"/>
      <c r="N268" s="92"/>
      <c r="O268" s="92"/>
      <c r="P268" s="111">
        <f t="shared" si="12"/>
        <v>0</v>
      </c>
      <c r="Q268" s="111">
        <f t="shared" si="13"/>
        <v>0</v>
      </c>
      <c r="R268" s="111">
        <f t="shared" si="14"/>
        <v>0</v>
      </c>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c r="DE268" s="92"/>
      <c r="DF268" s="92"/>
      <c r="DG268" s="92"/>
      <c r="DH268" s="92"/>
      <c r="DI268" s="92"/>
      <c r="DJ268" s="92"/>
      <c r="DK268" s="92"/>
      <c r="DL268" s="92"/>
      <c r="DM268" s="92"/>
      <c r="DN268" s="92"/>
      <c r="DO268" s="92"/>
      <c r="DP268" s="92"/>
      <c r="DQ268" s="92"/>
      <c r="DR268" s="92"/>
      <c r="DS268" s="92"/>
      <c r="DT268" s="92"/>
      <c r="DU268" s="92"/>
      <c r="DV268" s="92"/>
      <c r="DW268" s="92"/>
      <c r="DX268" s="92"/>
      <c r="DY268" s="92"/>
      <c r="DZ268" s="92"/>
      <c r="EA268" s="92"/>
      <c r="EB268" s="92"/>
      <c r="EC268" s="92"/>
      <c r="ED268" s="92"/>
      <c r="EE268" s="92"/>
      <c r="EF268" s="92"/>
      <c r="EG268" s="92"/>
      <c r="EH268" s="92"/>
      <c r="EI268" s="92"/>
      <c r="EJ268" s="92"/>
      <c r="EK268" s="92"/>
      <c r="EL268" s="92"/>
      <c r="EM268" s="92"/>
      <c r="EN268" s="92"/>
      <c r="EO268" s="92"/>
      <c r="EP268" s="92"/>
      <c r="EQ268" s="92"/>
      <c r="ER268" s="92"/>
      <c r="ES268" s="92"/>
      <c r="ET268" s="92"/>
      <c r="EU268" s="92"/>
      <c r="EV268" s="92"/>
      <c r="EW268" s="92"/>
      <c r="EX268" s="92"/>
      <c r="EY268" s="92"/>
      <c r="EZ268" s="92"/>
      <c r="FA268" s="92"/>
      <c r="FB268" s="92"/>
      <c r="FC268" s="92"/>
      <c r="FD268" s="92"/>
      <c r="FE268" s="92"/>
      <c r="FF268" s="92"/>
      <c r="FG268" s="92"/>
      <c r="FH268" s="92"/>
      <c r="FI268" s="92"/>
      <c r="FJ268" s="92"/>
      <c r="FK268" s="92"/>
      <c r="FL268" s="92"/>
      <c r="FM268" s="92"/>
      <c r="FN268" s="92"/>
      <c r="FO268" s="92"/>
      <c r="FP268" s="92"/>
      <c r="FQ268" s="92"/>
      <c r="FR268" s="92"/>
      <c r="FS268" s="92"/>
      <c r="FT268" s="92"/>
      <c r="FU268" s="92"/>
      <c r="FV268" s="92"/>
      <c r="FW268" s="92"/>
      <c r="FX268" s="92"/>
      <c r="FY268" s="92"/>
      <c r="FZ268" s="92"/>
      <c r="GA268" s="92"/>
      <c r="GB268" s="92"/>
      <c r="GC268" s="92"/>
      <c r="GD268" s="92"/>
      <c r="GE268" s="92"/>
      <c r="GF268" s="92"/>
      <c r="GG268" s="92"/>
      <c r="GH268" s="92"/>
      <c r="GI268" s="92"/>
      <c r="GJ268" s="92"/>
      <c r="GK268" s="92"/>
      <c r="GL268" s="92"/>
      <c r="GM268" s="92"/>
      <c r="GN268" s="92"/>
      <c r="GO268" s="92"/>
      <c r="GP268" s="92"/>
      <c r="GQ268" s="92"/>
    </row>
    <row r="269" spans="1:199" s="99" customFormat="1">
      <c r="A269" s="109" t="s">
        <v>439</v>
      </c>
      <c r="B269" s="109"/>
      <c r="C269" s="109"/>
      <c r="D269" s="124"/>
      <c r="E269" s="125"/>
      <c r="F269" s="125"/>
      <c r="G269" s="126"/>
      <c r="H269" s="125"/>
      <c r="I269" s="126"/>
      <c r="J269" s="124"/>
      <c r="K269" s="126"/>
      <c r="L269" s="92"/>
      <c r="M269" s="92"/>
      <c r="N269" s="92"/>
      <c r="O269" s="92"/>
      <c r="P269" s="111">
        <f t="shared" si="12"/>
        <v>0</v>
      </c>
      <c r="Q269" s="111">
        <f t="shared" si="13"/>
        <v>0</v>
      </c>
      <c r="R269" s="111">
        <f t="shared" si="14"/>
        <v>0</v>
      </c>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c r="DE269" s="92"/>
      <c r="DF269" s="92"/>
      <c r="DG269" s="92"/>
      <c r="DH269" s="92"/>
      <c r="DI269" s="92"/>
      <c r="DJ269" s="92"/>
      <c r="DK269" s="92"/>
      <c r="DL269" s="92"/>
      <c r="DM269" s="92"/>
      <c r="DN269" s="92"/>
      <c r="DO269" s="92"/>
      <c r="DP269" s="92"/>
      <c r="DQ269" s="92"/>
      <c r="DR269" s="92"/>
      <c r="DS269" s="92"/>
      <c r="DT269" s="92"/>
      <c r="DU269" s="92"/>
      <c r="DV269" s="92"/>
      <c r="DW269" s="92"/>
      <c r="DX269" s="92"/>
      <c r="DY269" s="92"/>
      <c r="DZ269" s="92"/>
      <c r="EA269" s="92"/>
      <c r="EB269" s="92"/>
      <c r="EC269" s="92"/>
      <c r="ED269" s="92"/>
      <c r="EE269" s="92"/>
      <c r="EF269" s="92"/>
      <c r="EG269" s="92"/>
      <c r="EH269" s="92"/>
      <c r="EI269" s="92"/>
      <c r="EJ269" s="92"/>
      <c r="EK269" s="92"/>
      <c r="EL269" s="92"/>
      <c r="EM269" s="92"/>
      <c r="EN269" s="92"/>
      <c r="EO269" s="92"/>
      <c r="EP269" s="92"/>
      <c r="EQ269" s="92"/>
      <c r="ER269" s="92"/>
      <c r="ES269" s="92"/>
      <c r="ET269" s="92"/>
      <c r="EU269" s="92"/>
      <c r="EV269" s="92"/>
      <c r="EW269" s="92"/>
      <c r="EX269" s="92"/>
      <c r="EY269" s="92"/>
      <c r="EZ269" s="92"/>
      <c r="FA269" s="92"/>
      <c r="FB269" s="92"/>
      <c r="FC269" s="92"/>
      <c r="FD269" s="92"/>
      <c r="FE269" s="92"/>
      <c r="FF269" s="92"/>
      <c r="FG269" s="92"/>
      <c r="FH269" s="92"/>
      <c r="FI269" s="92"/>
      <c r="FJ269" s="92"/>
      <c r="FK269" s="92"/>
      <c r="FL269" s="92"/>
      <c r="FM269" s="92"/>
      <c r="FN269" s="92"/>
      <c r="FO269" s="92"/>
      <c r="FP269" s="92"/>
      <c r="FQ269" s="92"/>
      <c r="FR269" s="92"/>
      <c r="FS269" s="92"/>
      <c r="FT269" s="92"/>
      <c r="FU269" s="92"/>
      <c r="FV269" s="92"/>
      <c r="FW269" s="92"/>
      <c r="FX269" s="92"/>
      <c r="FY269" s="92"/>
      <c r="FZ269" s="92"/>
      <c r="GA269" s="92"/>
      <c r="GB269" s="92"/>
      <c r="GC269" s="92"/>
      <c r="GD269" s="92"/>
      <c r="GE269" s="92"/>
      <c r="GF269" s="92"/>
      <c r="GG269" s="92"/>
      <c r="GH269" s="92"/>
      <c r="GI269" s="92"/>
      <c r="GJ269" s="92"/>
      <c r="GK269" s="92"/>
      <c r="GL269" s="92"/>
      <c r="GM269" s="92"/>
      <c r="GN269" s="92"/>
      <c r="GO269" s="92"/>
      <c r="GP269" s="92"/>
      <c r="GQ269" s="92"/>
    </row>
    <row r="270" spans="1:199" s="99" customFormat="1">
      <c r="A270" s="109" t="s">
        <v>440</v>
      </c>
      <c r="B270" s="109"/>
      <c r="C270" s="109"/>
      <c r="D270" s="124"/>
      <c r="E270" s="125"/>
      <c r="F270" s="125"/>
      <c r="G270" s="126"/>
      <c r="H270" s="125"/>
      <c r="I270" s="126"/>
      <c r="J270" s="124"/>
      <c r="K270" s="126"/>
      <c r="L270" s="92"/>
      <c r="M270" s="92"/>
      <c r="N270" s="92"/>
      <c r="O270" s="92"/>
      <c r="P270" s="111">
        <f t="shared" si="12"/>
        <v>0</v>
      </c>
      <c r="Q270" s="111">
        <f t="shared" si="13"/>
        <v>0</v>
      </c>
      <c r="R270" s="111">
        <f t="shared" si="14"/>
        <v>0</v>
      </c>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c r="DE270" s="92"/>
      <c r="DF270" s="92"/>
      <c r="DG270" s="92"/>
      <c r="DH270" s="92"/>
      <c r="DI270" s="92"/>
      <c r="DJ270" s="92"/>
      <c r="DK270" s="92"/>
      <c r="DL270" s="92"/>
      <c r="DM270" s="92"/>
      <c r="DN270" s="92"/>
      <c r="DO270" s="92"/>
      <c r="DP270" s="92"/>
      <c r="DQ270" s="92"/>
      <c r="DR270" s="92"/>
      <c r="DS270" s="92"/>
      <c r="DT270" s="92"/>
      <c r="DU270" s="92"/>
      <c r="DV270" s="92"/>
      <c r="DW270" s="92"/>
      <c r="DX270" s="92"/>
      <c r="DY270" s="92"/>
      <c r="DZ270" s="92"/>
      <c r="EA270" s="92"/>
      <c r="EB270" s="92"/>
      <c r="EC270" s="92"/>
      <c r="ED270" s="92"/>
      <c r="EE270" s="92"/>
      <c r="EF270" s="92"/>
      <c r="EG270" s="92"/>
      <c r="EH270" s="92"/>
      <c r="EI270" s="92"/>
      <c r="EJ270" s="92"/>
      <c r="EK270" s="92"/>
      <c r="EL270" s="92"/>
      <c r="EM270" s="92"/>
      <c r="EN270" s="92"/>
      <c r="EO270" s="92"/>
      <c r="EP270" s="92"/>
      <c r="EQ270" s="92"/>
      <c r="ER270" s="92"/>
      <c r="ES270" s="92"/>
      <c r="ET270" s="92"/>
      <c r="EU270" s="92"/>
      <c r="EV270" s="92"/>
      <c r="EW270" s="92"/>
      <c r="EX270" s="92"/>
      <c r="EY270" s="92"/>
      <c r="EZ270" s="92"/>
      <c r="FA270" s="92"/>
      <c r="FB270" s="92"/>
      <c r="FC270" s="92"/>
      <c r="FD270" s="92"/>
      <c r="FE270" s="92"/>
      <c r="FF270" s="92"/>
      <c r="FG270" s="92"/>
      <c r="FH270" s="92"/>
      <c r="FI270" s="92"/>
      <c r="FJ270" s="92"/>
      <c r="FK270" s="92"/>
      <c r="FL270" s="92"/>
      <c r="FM270" s="92"/>
      <c r="FN270" s="92"/>
      <c r="FO270" s="92"/>
      <c r="FP270" s="92"/>
      <c r="FQ270" s="92"/>
      <c r="FR270" s="92"/>
      <c r="FS270" s="92"/>
      <c r="FT270" s="92"/>
      <c r="FU270" s="92"/>
      <c r="FV270" s="92"/>
      <c r="FW270" s="92"/>
      <c r="FX270" s="92"/>
      <c r="FY270" s="92"/>
      <c r="FZ270" s="92"/>
      <c r="GA270" s="92"/>
      <c r="GB270" s="92"/>
      <c r="GC270" s="92"/>
      <c r="GD270" s="92"/>
      <c r="GE270" s="92"/>
      <c r="GF270" s="92"/>
      <c r="GG270" s="92"/>
      <c r="GH270" s="92"/>
      <c r="GI270" s="92"/>
      <c r="GJ270" s="92"/>
      <c r="GK270" s="92"/>
      <c r="GL270" s="92"/>
      <c r="GM270" s="92"/>
      <c r="GN270" s="92"/>
      <c r="GO270" s="92"/>
      <c r="GP270" s="92"/>
      <c r="GQ270" s="92"/>
    </row>
    <row r="271" spans="1:199" s="99" customFormat="1">
      <c r="A271" s="109" t="s">
        <v>441</v>
      </c>
      <c r="B271" s="109"/>
      <c r="C271" s="109"/>
      <c r="D271" s="124"/>
      <c r="E271" s="125"/>
      <c r="F271" s="125"/>
      <c r="G271" s="126"/>
      <c r="H271" s="125"/>
      <c r="I271" s="126"/>
      <c r="J271" s="124"/>
      <c r="K271" s="126"/>
      <c r="L271" s="92"/>
      <c r="M271" s="92"/>
      <c r="N271" s="92"/>
      <c r="O271" s="92"/>
      <c r="P271" s="111">
        <f t="shared" si="12"/>
        <v>0</v>
      </c>
      <c r="Q271" s="111">
        <f t="shared" si="13"/>
        <v>0</v>
      </c>
      <c r="R271" s="111">
        <f t="shared" si="14"/>
        <v>0</v>
      </c>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c r="DE271" s="92"/>
      <c r="DF271" s="92"/>
      <c r="DG271" s="92"/>
      <c r="DH271" s="92"/>
      <c r="DI271" s="92"/>
      <c r="DJ271" s="92"/>
      <c r="DK271" s="92"/>
      <c r="DL271" s="92"/>
      <c r="DM271" s="92"/>
      <c r="DN271" s="92"/>
      <c r="DO271" s="92"/>
      <c r="DP271" s="92"/>
      <c r="DQ271" s="92"/>
      <c r="DR271" s="92"/>
      <c r="DS271" s="92"/>
      <c r="DT271" s="92"/>
      <c r="DU271" s="92"/>
      <c r="DV271" s="92"/>
      <c r="DW271" s="92"/>
      <c r="DX271" s="92"/>
      <c r="DY271" s="92"/>
      <c r="DZ271" s="92"/>
      <c r="EA271" s="92"/>
      <c r="EB271" s="92"/>
      <c r="EC271" s="92"/>
      <c r="ED271" s="92"/>
      <c r="EE271" s="92"/>
      <c r="EF271" s="92"/>
      <c r="EG271" s="92"/>
      <c r="EH271" s="92"/>
      <c r="EI271" s="92"/>
      <c r="EJ271" s="92"/>
      <c r="EK271" s="92"/>
      <c r="EL271" s="92"/>
      <c r="EM271" s="92"/>
      <c r="EN271" s="92"/>
      <c r="EO271" s="92"/>
      <c r="EP271" s="92"/>
      <c r="EQ271" s="92"/>
      <c r="ER271" s="92"/>
      <c r="ES271" s="92"/>
      <c r="ET271" s="92"/>
      <c r="EU271" s="92"/>
      <c r="EV271" s="92"/>
      <c r="EW271" s="92"/>
      <c r="EX271" s="92"/>
      <c r="EY271" s="92"/>
      <c r="EZ271" s="92"/>
      <c r="FA271" s="92"/>
      <c r="FB271" s="92"/>
      <c r="FC271" s="92"/>
      <c r="FD271" s="92"/>
      <c r="FE271" s="92"/>
      <c r="FF271" s="92"/>
      <c r="FG271" s="92"/>
      <c r="FH271" s="92"/>
      <c r="FI271" s="92"/>
      <c r="FJ271" s="92"/>
      <c r="FK271" s="92"/>
      <c r="FL271" s="92"/>
      <c r="FM271" s="92"/>
      <c r="FN271" s="92"/>
      <c r="FO271" s="92"/>
      <c r="FP271" s="92"/>
      <c r="FQ271" s="92"/>
      <c r="FR271" s="92"/>
      <c r="FS271" s="92"/>
      <c r="FT271" s="92"/>
      <c r="FU271" s="92"/>
      <c r="FV271" s="92"/>
      <c r="FW271" s="92"/>
      <c r="FX271" s="92"/>
      <c r="FY271" s="92"/>
      <c r="FZ271" s="92"/>
      <c r="GA271" s="92"/>
      <c r="GB271" s="92"/>
      <c r="GC271" s="92"/>
      <c r="GD271" s="92"/>
      <c r="GE271" s="92"/>
      <c r="GF271" s="92"/>
      <c r="GG271" s="92"/>
      <c r="GH271" s="92"/>
      <c r="GI271" s="92"/>
      <c r="GJ271" s="92"/>
      <c r="GK271" s="92"/>
      <c r="GL271" s="92"/>
      <c r="GM271" s="92"/>
      <c r="GN271" s="92"/>
      <c r="GO271" s="92"/>
      <c r="GP271" s="92"/>
      <c r="GQ271" s="92"/>
    </row>
    <row r="272" spans="1:199" s="99" customFormat="1">
      <c r="A272" s="109" t="s">
        <v>442</v>
      </c>
      <c r="B272" s="109"/>
      <c r="C272" s="109"/>
      <c r="D272" s="124"/>
      <c r="E272" s="125"/>
      <c r="F272" s="125"/>
      <c r="G272" s="126"/>
      <c r="H272" s="125"/>
      <c r="I272" s="126"/>
      <c r="J272" s="124"/>
      <c r="K272" s="126"/>
      <c r="L272" s="92"/>
      <c r="M272" s="92"/>
      <c r="N272" s="92"/>
      <c r="O272" s="92"/>
      <c r="P272" s="111">
        <f t="shared" si="12"/>
        <v>0</v>
      </c>
      <c r="Q272" s="111">
        <f t="shared" si="13"/>
        <v>0</v>
      </c>
      <c r="R272" s="111">
        <f t="shared" si="14"/>
        <v>0</v>
      </c>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c r="DE272" s="92"/>
      <c r="DF272" s="92"/>
      <c r="DG272" s="92"/>
      <c r="DH272" s="92"/>
      <c r="DI272" s="92"/>
      <c r="DJ272" s="92"/>
      <c r="DK272" s="92"/>
      <c r="DL272" s="92"/>
      <c r="DM272" s="92"/>
      <c r="DN272" s="92"/>
      <c r="DO272" s="92"/>
      <c r="DP272" s="92"/>
      <c r="DQ272" s="92"/>
      <c r="DR272" s="92"/>
      <c r="DS272" s="92"/>
      <c r="DT272" s="92"/>
      <c r="DU272" s="92"/>
      <c r="DV272" s="92"/>
      <c r="DW272" s="92"/>
      <c r="DX272" s="92"/>
      <c r="DY272" s="92"/>
      <c r="DZ272" s="92"/>
      <c r="EA272" s="92"/>
      <c r="EB272" s="92"/>
      <c r="EC272" s="92"/>
      <c r="ED272" s="92"/>
      <c r="EE272" s="92"/>
      <c r="EF272" s="92"/>
      <c r="EG272" s="92"/>
      <c r="EH272" s="92"/>
      <c r="EI272" s="92"/>
      <c r="EJ272" s="92"/>
      <c r="EK272" s="92"/>
      <c r="EL272" s="92"/>
      <c r="EM272" s="92"/>
      <c r="EN272" s="92"/>
      <c r="EO272" s="92"/>
      <c r="EP272" s="92"/>
      <c r="EQ272" s="92"/>
      <c r="ER272" s="92"/>
      <c r="ES272" s="92"/>
      <c r="ET272" s="92"/>
      <c r="EU272" s="92"/>
      <c r="EV272" s="92"/>
      <c r="EW272" s="92"/>
      <c r="EX272" s="92"/>
      <c r="EY272" s="92"/>
      <c r="EZ272" s="92"/>
      <c r="FA272" s="92"/>
      <c r="FB272" s="92"/>
      <c r="FC272" s="92"/>
      <c r="FD272" s="92"/>
      <c r="FE272" s="92"/>
      <c r="FF272" s="92"/>
      <c r="FG272" s="92"/>
      <c r="FH272" s="92"/>
      <c r="FI272" s="92"/>
      <c r="FJ272" s="92"/>
      <c r="FK272" s="92"/>
      <c r="FL272" s="92"/>
      <c r="FM272" s="92"/>
      <c r="FN272" s="92"/>
      <c r="FO272" s="92"/>
      <c r="FP272" s="92"/>
      <c r="FQ272" s="92"/>
      <c r="FR272" s="92"/>
      <c r="FS272" s="92"/>
      <c r="FT272" s="92"/>
      <c r="FU272" s="92"/>
      <c r="FV272" s="92"/>
      <c r="FW272" s="92"/>
      <c r="FX272" s="92"/>
      <c r="FY272" s="92"/>
      <c r="FZ272" s="92"/>
      <c r="GA272" s="92"/>
      <c r="GB272" s="92"/>
      <c r="GC272" s="92"/>
      <c r="GD272" s="92"/>
      <c r="GE272" s="92"/>
      <c r="GF272" s="92"/>
      <c r="GG272" s="92"/>
      <c r="GH272" s="92"/>
      <c r="GI272" s="92"/>
      <c r="GJ272" s="92"/>
      <c r="GK272" s="92"/>
      <c r="GL272" s="92"/>
      <c r="GM272" s="92"/>
      <c r="GN272" s="92"/>
      <c r="GO272" s="92"/>
      <c r="GP272" s="92"/>
      <c r="GQ272" s="92"/>
    </row>
    <row r="273" spans="1:199" s="99" customFormat="1">
      <c r="A273" s="109" t="s">
        <v>443</v>
      </c>
      <c r="B273" s="109"/>
      <c r="C273" s="109"/>
      <c r="D273" s="124"/>
      <c r="E273" s="125"/>
      <c r="F273" s="125"/>
      <c r="G273" s="126"/>
      <c r="H273" s="125"/>
      <c r="I273" s="126"/>
      <c r="J273" s="124"/>
      <c r="K273" s="126"/>
      <c r="L273" s="92"/>
      <c r="M273" s="92"/>
      <c r="N273" s="92"/>
      <c r="O273" s="92"/>
      <c r="P273" s="111">
        <f t="shared" si="12"/>
        <v>0</v>
      </c>
      <c r="Q273" s="111">
        <f t="shared" si="13"/>
        <v>0</v>
      </c>
      <c r="R273" s="111">
        <f t="shared" si="14"/>
        <v>0</v>
      </c>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c r="DE273" s="92"/>
      <c r="DF273" s="92"/>
      <c r="DG273" s="92"/>
      <c r="DH273" s="92"/>
      <c r="DI273" s="92"/>
      <c r="DJ273" s="92"/>
      <c r="DK273" s="92"/>
      <c r="DL273" s="92"/>
      <c r="DM273" s="92"/>
      <c r="DN273" s="92"/>
      <c r="DO273" s="92"/>
      <c r="DP273" s="92"/>
      <c r="DQ273" s="92"/>
      <c r="DR273" s="92"/>
      <c r="DS273" s="92"/>
      <c r="DT273" s="92"/>
      <c r="DU273" s="92"/>
      <c r="DV273" s="92"/>
      <c r="DW273" s="92"/>
      <c r="DX273" s="92"/>
      <c r="DY273" s="92"/>
      <c r="DZ273" s="92"/>
      <c r="EA273" s="92"/>
      <c r="EB273" s="92"/>
      <c r="EC273" s="92"/>
      <c r="ED273" s="92"/>
      <c r="EE273" s="92"/>
      <c r="EF273" s="92"/>
      <c r="EG273" s="92"/>
      <c r="EH273" s="92"/>
      <c r="EI273" s="92"/>
      <c r="EJ273" s="92"/>
      <c r="EK273" s="92"/>
      <c r="EL273" s="92"/>
      <c r="EM273" s="92"/>
      <c r="EN273" s="92"/>
      <c r="EO273" s="92"/>
      <c r="EP273" s="92"/>
      <c r="EQ273" s="92"/>
      <c r="ER273" s="92"/>
      <c r="ES273" s="92"/>
      <c r="ET273" s="92"/>
      <c r="EU273" s="92"/>
      <c r="EV273" s="92"/>
      <c r="EW273" s="92"/>
      <c r="EX273" s="92"/>
      <c r="EY273" s="92"/>
      <c r="EZ273" s="92"/>
      <c r="FA273" s="92"/>
      <c r="FB273" s="92"/>
      <c r="FC273" s="92"/>
      <c r="FD273" s="92"/>
      <c r="FE273" s="92"/>
      <c r="FF273" s="92"/>
      <c r="FG273" s="92"/>
      <c r="FH273" s="92"/>
      <c r="FI273" s="92"/>
      <c r="FJ273" s="92"/>
      <c r="FK273" s="92"/>
      <c r="FL273" s="92"/>
      <c r="FM273" s="92"/>
      <c r="FN273" s="92"/>
      <c r="FO273" s="92"/>
      <c r="FP273" s="92"/>
      <c r="FQ273" s="92"/>
      <c r="FR273" s="92"/>
      <c r="FS273" s="92"/>
      <c r="FT273" s="92"/>
      <c r="FU273" s="92"/>
      <c r="FV273" s="92"/>
      <c r="FW273" s="92"/>
      <c r="FX273" s="92"/>
      <c r="FY273" s="92"/>
      <c r="FZ273" s="92"/>
      <c r="GA273" s="92"/>
      <c r="GB273" s="92"/>
      <c r="GC273" s="92"/>
      <c r="GD273" s="92"/>
      <c r="GE273" s="92"/>
      <c r="GF273" s="92"/>
      <c r="GG273" s="92"/>
      <c r="GH273" s="92"/>
      <c r="GI273" s="92"/>
      <c r="GJ273" s="92"/>
      <c r="GK273" s="92"/>
      <c r="GL273" s="92"/>
      <c r="GM273" s="92"/>
      <c r="GN273" s="92"/>
      <c r="GO273" s="92"/>
      <c r="GP273" s="92"/>
      <c r="GQ273" s="92"/>
    </row>
    <row r="274" spans="1:199" s="99" customFormat="1">
      <c r="A274" s="109" t="s">
        <v>444</v>
      </c>
      <c r="B274" s="109"/>
      <c r="C274" s="109"/>
      <c r="D274" s="124"/>
      <c r="E274" s="125"/>
      <c r="F274" s="125"/>
      <c r="G274" s="126"/>
      <c r="H274" s="125"/>
      <c r="I274" s="126"/>
      <c r="J274" s="124"/>
      <c r="K274" s="126"/>
      <c r="L274" s="92"/>
      <c r="M274" s="92"/>
      <c r="N274" s="92"/>
      <c r="O274" s="92"/>
      <c r="P274" s="111">
        <f t="shared" si="12"/>
        <v>0</v>
      </c>
      <c r="Q274" s="111">
        <f t="shared" si="13"/>
        <v>0</v>
      </c>
      <c r="R274" s="111">
        <f t="shared" si="14"/>
        <v>0</v>
      </c>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92"/>
      <c r="ER274" s="92"/>
      <c r="ES274" s="92"/>
      <c r="ET274" s="92"/>
      <c r="EU274" s="92"/>
      <c r="EV274" s="92"/>
      <c r="EW274" s="92"/>
      <c r="EX274" s="92"/>
      <c r="EY274" s="92"/>
      <c r="EZ274" s="92"/>
      <c r="FA274" s="92"/>
      <c r="FB274" s="92"/>
      <c r="FC274" s="92"/>
      <c r="FD274" s="92"/>
      <c r="FE274" s="92"/>
      <c r="FF274" s="92"/>
      <c r="FG274" s="92"/>
      <c r="FH274" s="92"/>
      <c r="FI274" s="92"/>
      <c r="FJ274" s="92"/>
      <c r="FK274" s="92"/>
      <c r="FL274" s="92"/>
      <c r="FM274" s="92"/>
      <c r="FN274" s="92"/>
      <c r="FO274" s="92"/>
      <c r="FP274" s="92"/>
      <c r="FQ274" s="92"/>
      <c r="FR274" s="92"/>
      <c r="FS274" s="92"/>
      <c r="FT274" s="92"/>
      <c r="FU274" s="92"/>
      <c r="FV274" s="92"/>
      <c r="FW274" s="92"/>
      <c r="FX274" s="92"/>
      <c r="FY274" s="92"/>
      <c r="FZ274" s="92"/>
      <c r="GA274" s="92"/>
      <c r="GB274" s="92"/>
      <c r="GC274" s="92"/>
      <c r="GD274" s="92"/>
      <c r="GE274" s="92"/>
      <c r="GF274" s="92"/>
      <c r="GG274" s="92"/>
      <c r="GH274" s="92"/>
      <c r="GI274" s="92"/>
      <c r="GJ274" s="92"/>
      <c r="GK274" s="92"/>
      <c r="GL274" s="92"/>
      <c r="GM274" s="92"/>
      <c r="GN274" s="92"/>
      <c r="GO274" s="92"/>
      <c r="GP274" s="92"/>
      <c r="GQ274" s="92"/>
    </row>
    <row r="275" spans="1:199" s="99" customFormat="1">
      <c r="A275" s="109" t="s">
        <v>445</v>
      </c>
      <c r="B275" s="109"/>
      <c r="C275" s="109"/>
      <c r="D275" s="124"/>
      <c r="E275" s="125"/>
      <c r="F275" s="125"/>
      <c r="G275" s="126"/>
      <c r="H275" s="125"/>
      <c r="I275" s="126"/>
      <c r="J275" s="124"/>
      <c r="K275" s="126"/>
      <c r="L275" s="92"/>
      <c r="M275" s="92"/>
      <c r="N275" s="92"/>
      <c r="O275" s="92"/>
      <c r="P275" s="111">
        <f t="shared" si="12"/>
        <v>0</v>
      </c>
      <c r="Q275" s="111">
        <f t="shared" si="13"/>
        <v>0</v>
      </c>
      <c r="R275" s="111">
        <f t="shared" si="14"/>
        <v>0</v>
      </c>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c r="DE275" s="92"/>
      <c r="DF275" s="92"/>
      <c r="DG275" s="92"/>
      <c r="DH275" s="92"/>
      <c r="DI275" s="92"/>
      <c r="DJ275" s="92"/>
      <c r="DK275" s="92"/>
      <c r="DL275" s="92"/>
      <c r="DM275" s="92"/>
      <c r="DN275" s="92"/>
      <c r="DO275" s="92"/>
      <c r="DP275" s="92"/>
      <c r="DQ275" s="92"/>
      <c r="DR275" s="92"/>
      <c r="DS275" s="92"/>
      <c r="DT275" s="92"/>
      <c r="DU275" s="92"/>
      <c r="DV275" s="92"/>
      <c r="DW275" s="92"/>
      <c r="DX275" s="92"/>
      <c r="DY275" s="92"/>
      <c r="DZ275" s="92"/>
      <c r="EA275" s="92"/>
      <c r="EB275" s="92"/>
      <c r="EC275" s="92"/>
      <c r="ED275" s="92"/>
      <c r="EE275" s="92"/>
      <c r="EF275" s="92"/>
      <c r="EG275" s="92"/>
      <c r="EH275" s="92"/>
      <c r="EI275" s="92"/>
      <c r="EJ275" s="92"/>
      <c r="EK275" s="92"/>
      <c r="EL275" s="92"/>
      <c r="EM275" s="92"/>
      <c r="EN275" s="92"/>
      <c r="EO275" s="92"/>
      <c r="EP275" s="92"/>
      <c r="EQ275" s="92"/>
      <c r="ER275" s="92"/>
      <c r="ES275" s="92"/>
      <c r="ET275" s="92"/>
      <c r="EU275" s="92"/>
      <c r="EV275" s="92"/>
      <c r="EW275" s="92"/>
      <c r="EX275" s="92"/>
      <c r="EY275" s="92"/>
      <c r="EZ275" s="92"/>
      <c r="FA275" s="92"/>
      <c r="FB275" s="92"/>
      <c r="FC275" s="92"/>
      <c r="FD275" s="92"/>
      <c r="FE275" s="92"/>
      <c r="FF275" s="92"/>
      <c r="FG275" s="92"/>
      <c r="FH275" s="92"/>
      <c r="FI275" s="92"/>
      <c r="FJ275" s="92"/>
      <c r="FK275" s="92"/>
      <c r="FL275" s="92"/>
      <c r="FM275" s="92"/>
      <c r="FN275" s="92"/>
      <c r="FO275" s="92"/>
      <c r="FP275" s="92"/>
      <c r="FQ275" s="92"/>
      <c r="FR275" s="92"/>
      <c r="FS275" s="92"/>
      <c r="FT275" s="92"/>
      <c r="FU275" s="92"/>
      <c r="FV275" s="92"/>
      <c r="FW275" s="92"/>
      <c r="FX275" s="92"/>
      <c r="FY275" s="92"/>
      <c r="FZ275" s="92"/>
      <c r="GA275" s="92"/>
      <c r="GB275" s="92"/>
      <c r="GC275" s="92"/>
      <c r="GD275" s="92"/>
      <c r="GE275" s="92"/>
      <c r="GF275" s="92"/>
      <c r="GG275" s="92"/>
      <c r="GH275" s="92"/>
      <c r="GI275" s="92"/>
      <c r="GJ275" s="92"/>
      <c r="GK275" s="92"/>
      <c r="GL275" s="92"/>
      <c r="GM275" s="92"/>
      <c r="GN275" s="92"/>
      <c r="GO275" s="92"/>
      <c r="GP275" s="92"/>
      <c r="GQ275" s="92"/>
    </row>
    <row r="276" spans="1:199" s="99" customFormat="1">
      <c r="A276" s="109" t="s">
        <v>446</v>
      </c>
      <c r="B276" s="109"/>
      <c r="C276" s="109"/>
      <c r="D276" s="124"/>
      <c r="E276" s="125"/>
      <c r="F276" s="125"/>
      <c r="G276" s="126"/>
      <c r="H276" s="125"/>
      <c r="I276" s="126"/>
      <c r="J276" s="124"/>
      <c r="K276" s="126"/>
      <c r="L276" s="92"/>
      <c r="M276" s="92"/>
      <c r="N276" s="92"/>
      <c r="O276" s="92"/>
      <c r="P276" s="111">
        <f t="shared" si="12"/>
        <v>0</v>
      </c>
      <c r="Q276" s="111">
        <f t="shared" si="13"/>
        <v>0</v>
      </c>
      <c r="R276" s="111">
        <f t="shared" si="14"/>
        <v>0</v>
      </c>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c r="DE276" s="92"/>
      <c r="DF276" s="92"/>
      <c r="DG276" s="92"/>
      <c r="DH276" s="92"/>
      <c r="DI276" s="92"/>
      <c r="DJ276" s="92"/>
      <c r="DK276" s="92"/>
      <c r="DL276" s="92"/>
      <c r="DM276" s="92"/>
      <c r="DN276" s="92"/>
      <c r="DO276" s="92"/>
      <c r="DP276" s="92"/>
      <c r="DQ276" s="92"/>
      <c r="DR276" s="92"/>
      <c r="DS276" s="92"/>
      <c r="DT276" s="92"/>
      <c r="DU276" s="92"/>
      <c r="DV276" s="92"/>
      <c r="DW276" s="92"/>
      <c r="DX276" s="92"/>
      <c r="DY276" s="92"/>
      <c r="DZ276" s="92"/>
      <c r="EA276" s="92"/>
      <c r="EB276" s="92"/>
      <c r="EC276" s="92"/>
      <c r="ED276" s="92"/>
      <c r="EE276" s="92"/>
      <c r="EF276" s="92"/>
      <c r="EG276" s="92"/>
      <c r="EH276" s="92"/>
      <c r="EI276" s="92"/>
      <c r="EJ276" s="92"/>
      <c r="EK276" s="92"/>
      <c r="EL276" s="92"/>
      <c r="EM276" s="92"/>
      <c r="EN276" s="92"/>
      <c r="EO276" s="92"/>
      <c r="EP276" s="92"/>
      <c r="EQ276" s="92"/>
      <c r="ER276" s="92"/>
      <c r="ES276" s="92"/>
      <c r="ET276" s="92"/>
      <c r="EU276" s="92"/>
      <c r="EV276" s="92"/>
      <c r="EW276" s="92"/>
      <c r="EX276" s="92"/>
      <c r="EY276" s="92"/>
      <c r="EZ276" s="92"/>
      <c r="FA276" s="92"/>
      <c r="FB276" s="92"/>
      <c r="FC276" s="92"/>
      <c r="FD276" s="92"/>
      <c r="FE276" s="92"/>
      <c r="FF276" s="92"/>
      <c r="FG276" s="92"/>
      <c r="FH276" s="92"/>
      <c r="FI276" s="92"/>
      <c r="FJ276" s="92"/>
      <c r="FK276" s="92"/>
      <c r="FL276" s="92"/>
      <c r="FM276" s="92"/>
      <c r="FN276" s="92"/>
      <c r="FO276" s="92"/>
      <c r="FP276" s="92"/>
      <c r="FQ276" s="92"/>
      <c r="FR276" s="92"/>
      <c r="FS276" s="92"/>
      <c r="FT276" s="92"/>
      <c r="FU276" s="92"/>
      <c r="FV276" s="92"/>
      <c r="FW276" s="92"/>
      <c r="FX276" s="92"/>
      <c r="FY276" s="92"/>
      <c r="FZ276" s="92"/>
      <c r="GA276" s="92"/>
      <c r="GB276" s="92"/>
      <c r="GC276" s="92"/>
      <c r="GD276" s="92"/>
      <c r="GE276" s="92"/>
      <c r="GF276" s="92"/>
      <c r="GG276" s="92"/>
      <c r="GH276" s="92"/>
      <c r="GI276" s="92"/>
      <c r="GJ276" s="92"/>
      <c r="GK276" s="92"/>
      <c r="GL276" s="92"/>
      <c r="GM276" s="92"/>
      <c r="GN276" s="92"/>
      <c r="GO276" s="92"/>
      <c r="GP276" s="92"/>
      <c r="GQ276" s="92"/>
    </row>
    <row r="277" spans="1:199" s="99" customFormat="1">
      <c r="A277" s="109" t="s">
        <v>447</v>
      </c>
      <c r="B277" s="109"/>
      <c r="C277" s="109"/>
      <c r="D277" s="124"/>
      <c r="E277" s="125"/>
      <c r="F277" s="125"/>
      <c r="G277" s="126"/>
      <c r="H277" s="125"/>
      <c r="I277" s="126"/>
      <c r="J277" s="124"/>
      <c r="K277" s="126"/>
      <c r="L277" s="92"/>
      <c r="M277" s="92"/>
      <c r="N277" s="92"/>
      <c r="O277" s="92"/>
      <c r="P277" s="111">
        <f t="shared" si="12"/>
        <v>0</v>
      </c>
      <c r="Q277" s="111">
        <f t="shared" si="13"/>
        <v>0</v>
      </c>
      <c r="R277" s="111">
        <f t="shared" si="14"/>
        <v>0</v>
      </c>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c r="GI277" s="92"/>
      <c r="GJ277" s="92"/>
      <c r="GK277" s="92"/>
      <c r="GL277" s="92"/>
      <c r="GM277" s="92"/>
      <c r="GN277" s="92"/>
      <c r="GO277" s="92"/>
      <c r="GP277" s="92"/>
      <c r="GQ277" s="92"/>
    </row>
    <row r="278" spans="1:199" s="99" customFormat="1">
      <c r="A278" s="109" t="s">
        <v>448</v>
      </c>
      <c r="B278" s="109"/>
      <c r="C278" s="109"/>
      <c r="D278" s="124"/>
      <c r="E278" s="125"/>
      <c r="F278" s="125"/>
      <c r="G278" s="126"/>
      <c r="H278" s="125"/>
      <c r="I278" s="126"/>
      <c r="J278" s="124"/>
      <c r="K278" s="126"/>
      <c r="L278" s="92"/>
      <c r="M278" s="92"/>
      <c r="N278" s="92"/>
      <c r="O278" s="92"/>
      <c r="P278" s="111">
        <f t="shared" si="12"/>
        <v>0</v>
      </c>
      <c r="Q278" s="111">
        <f t="shared" si="13"/>
        <v>0</v>
      </c>
      <c r="R278" s="111">
        <f t="shared" si="14"/>
        <v>0</v>
      </c>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c r="GK278" s="92"/>
      <c r="GL278" s="92"/>
      <c r="GM278" s="92"/>
      <c r="GN278" s="92"/>
      <c r="GO278" s="92"/>
      <c r="GP278" s="92"/>
      <c r="GQ278" s="92"/>
    </row>
    <row r="279" spans="1:199" s="99" customFormat="1">
      <c r="A279" s="109" t="s">
        <v>449</v>
      </c>
      <c r="B279" s="109"/>
      <c r="C279" s="109"/>
      <c r="D279" s="124"/>
      <c r="E279" s="125"/>
      <c r="F279" s="125"/>
      <c r="G279" s="126"/>
      <c r="H279" s="125"/>
      <c r="I279" s="126"/>
      <c r="J279" s="124"/>
      <c r="K279" s="126"/>
      <c r="L279" s="92"/>
      <c r="M279" s="92"/>
      <c r="N279" s="92"/>
      <c r="O279" s="92"/>
      <c r="P279" s="111">
        <f t="shared" si="12"/>
        <v>0</v>
      </c>
      <c r="Q279" s="111">
        <f t="shared" si="13"/>
        <v>0</v>
      </c>
      <c r="R279" s="111">
        <f t="shared" si="14"/>
        <v>0</v>
      </c>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c r="GK279" s="92"/>
      <c r="GL279" s="92"/>
      <c r="GM279" s="92"/>
      <c r="GN279" s="92"/>
      <c r="GO279" s="92"/>
      <c r="GP279" s="92"/>
      <c r="GQ279" s="92"/>
    </row>
    <row r="280" spans="1:199" s="99" customFormat="1">
      <c r="A280" s="109" t="s">
        <v>450</v>
      </c>
      <c r="B280" s="109"/>
      <c r="C280" s="109"/>
      <c r="D280" s="124"/>
      <c r="E280" s="125"/>
      <c r="F280" s="125"/>
      <c r="G280" s="126"/>
      <c r="H280" s="125"/>
      <c r="I280" s="126"/>
      <c r="J280" s="124"/>
      <c r="K280" s="126"/>
      <c r="L280" s="92"/>
      <c r="M280" s="92"/>
      <c r="N280" s="92"/>
      <c r="O280" s="92"/>
      <c r="P280" s="111">
        <f t="shared" si="12"/>
        <v>0</v>
      </c>
      <c r="Q280" s="111">
        <f t="shared" si="13"/>
        <v>0</v>
      </c>
      <c r="R280" s="111">
        <f t="shared" si="14"/>
        <v>0</v>
      </c>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c r="GM280" s="92"/>
      <c r="GN280" s="92"/>
      <c r="GO280" s="92"/>
      <c r="GP280" s="92"/>
      <c r="GQ280" s="92"/>
    </row>
    <row r="281" spans="1:199" s="99" customFormat="1">
      <c r="A281" s="109" t="s">
        <v>451</v>
      </c>
      <c r="B281" s="109"/>
      <c r="C281" s="109"/>
      <c r="D281" s="124"/>
      <c r="E281" s="125"/>
      <c r="F281" s="125"/>
      <c r="G281" s="126"/>
      <c r="H281" s="125"/>
      <c r="I281" s="126"/>
      <c r="J281" s="124"/>
      <c r="K281" s="126"/>
      <c r="L281" s="92"/>
      <c r="M281" s="92"/>
      <c r="N281" s="92"/>
      <c r="O281" s="92"/>
      <c r="P281" s="111">
        <f t="shared" si="12"/>
        <v>0</v>
      </c>
      <c r="Q281" s="111">
        <f t="shared" si="13"/>
        <v>0</v>
      </c>
      <c r="R281" s="111">
        <f t="shared" si="14"/>
        <v>0</v>
      </c>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c r="GI281" s="92"/>
      <c r="GJ281" s="92"/>
      <c r="GK281" s="92"/>
      <c r="GL281" s="92"/>
      <c r="GM281" s="92"/>
      <c r="GN281" s="92"/>
      <c r="GO281" s="92"/>
      <c r="GP281" s="92"/>
      <c r="GQ281" s="92"/>
    </row>
    <row r="282" spans="1:199" s="99" customFormat="1">
      <c r="A282" s="109" t="s">
        <v>452</v>
      </c>
      <c r="B282" s="109"/>
      <c r="C282" s="109"/>
      <c r="D282" s="124"/>
      <c r="E282" s="125"/>
      <c r="F282" s="125"/>
      <c r="G282" s="126"/>
      <c r="H282" s="125"/>
      <c r="I282" s="126"/>
      <c r="J282" s="124"/>
      <c r="K282" s="126"/>
      <c r="L282" s="92"/>
      <c r="M282" s="92"/>
      <c r="N282" s="92"/>
      <c r="O282" s="92"/>
      <c r="P282" s="111">
        <f t="shared" si="12"/>
        <v>0</v>
      </c>
      <c r="Q282" s="111">
        <f t="shared" si="13"/>
        <v>0</v>
      </c>
      <c r="R282" s="111">
        <f t="shared" si="14"/>
        <v>0</v>
      </c>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c r="GM282" s="92"/>
      <c r="GN282" s="92"/>
      <c r="GO282" s="92"/>
      <c r="GP282" s="92"/>
      <c r="GQ282" s="92"/>
    </row>
    <row r="283" spans="1:199" s="99" customFormat="1">
      <c r="A283" s="109" t="s">
        <v>453</v>
      </c>
      <c r="B283" s="109"/>
      <c r="C283" s="109"/>
      <c r="D283" s="124"/>
      <c r="E283" s="125"/>
      <c r="F283" s="125"/>
      <c r="G283" s="126"/>
      <c r="H283" s="125"/>
      <c r="I283" s="126"/>
      <c r="J283" s="124"/>
      <c r="K283" s="126"/>
      <c r="L283" s="92"/>
      <c r="M283" s="92"/>
      <c r="N283" s="92"/>
      <c r="O283" s="92"/>
      <c r="P283" s="111">
        <f t="shared" si="12"/>
        <v>0</v>
      </c>
      <c r="Q283" s="111">
        <f t="shared" si="13"/>
        <v>0</v>
      </c>
      <c r="R283" s="111">
        <f t="shared" si="14"/>
        <v>0</v>
      </c>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c r="GK283" s="92"/>
      <c r="GL283" s="92"/>
      <c r="GM283" s="92"/>
      <c r="GN283" s="92"/>
      <c r="GO283" s="92"/>
      <c r="GP283" s="92"/>
      <c r="GQ283" s="92"/>
    </row>
    <row r="284" spans="1:199" s="99" customFormat="1">
      <c r="A284" s="109" t="s">
        <v>454</v>
      </c>
      <c r="B284" s="109"/>
      <c r="C284" s="109"/>
      <c r="D284" s="124"/>
      <c r="E284" s="125"/>
      <c r="F284" s="125"/>
      <c r="G284" s="126"/>
      <c r="H284" s="125"/>
      <c r="I284" s="126"/>
      <c r="J284" s="124"/>
      <c r="K284" s="126"/>
      <c r="L284" s="92"/>
      <c r="M284" s="92"/>
      <c r="N284" s="92"/>
      <c r="O284" s="92"/>
      <c r="P284" s="111">
        <f t="shared" si="12"/>
        <v>0</v>
      </c>
      <c r="Q284" s="111">
        <f t="shared" si="13"/>
        <v>0</v>
      </c>
      <c r="R284" s="111">
        <f t="shared" si="14"/>
        <v>0</v>
      </c>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92"/>
      <c r="GQ284" s="92"/>
    </row>
    <row r="285" spans="1:199" s="99" customFormat="1">
      <c r="A285" s="109" t="s">
        <v>455</v>
      </c>
      <c r="B285" s="109"/>
      <c r="C285" s="109"/>
      <c r="D285" s="124"/>
      <c r="E285" s="125"/>
      <c r="F285" s="125"/>
      <c r="G285" s="126"/>
      <c r="H285" s="125"/>
      <c r="I285" s="126"/>
      <c r="J285" s="124"/>
      <c r="K285" s="126"/>
      <c r="L285" s="92"/>
      <c r="M285" s="92"/>
      <c r="N285" s="92"/>
      <c r="O285" s="92"/>
      <c r="P285" s="111">
        <f t="shared" si="12"/>
        <v>0</v>
      </c>
      <c r="Q285" s="111">
        <f t="shared" si="13"/>
        <v>0</v>
      </c>
      <c r="R285" s="111">
        <f t="shared" si="14"/>
        <v>0</v>
      </c>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92"/>
      <c r="GQ285" s="92"/>
    </row>
    <row r="286" spans="1:199" s="99" customFormat="1">
      <c r="A286" s="109" t="s">
        <v>456</v>
      </c>
      <c r="B286" s="109"/>
      <c r="C286" s="109"/>
      <c r="D286" s="124"/>
      <c r="E286" s="125"/>
      <c r="F286" s="125"/>
      <c r="G286" s="126"/>
      <c r="H286" s="125"/>
      <c r="I286" s="126"/>
      <c r="J286" s="124"/>
      <c r="K286" s="126"/>
      <c r="L286" s="92"/>
      <c r="M286" s="92"/>
      <c r="N286" s="92"/>
      <c r="O286" s="92"/>
      <c r="P286" s="111">
        <f t="shared" si="12"/>
        <v>0</v>
      </c>
      <c r="Q286" s="111">
        <f t="shared" si="13"/>
        <v>0</v>
      </c>
      <c r="R286" s="111">
        <f t="shared" si="14"/>
        <v>0</v>
      </c>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row>
    <row r="287" spans="1:199" s="99" customFormat="1">
      <c r="A287" s="109" t="s">
        <v>457</v>
      </c>
      <c r="B287" s="109"/>
      <c r="C287" s="109"/>
      <c r="D287" s="124"/>
      <c r="E287" s="125"/>
      <c r="F287" s="125"/>
      <c r="G287" s="126"/>
      <c r="H287" s="125"/>
      <c r="I287" s="126"/>
      <c r="J287" s="124"/>
      <c r="K287" s="126"/>
      <c r="L287" s="92"/>
      <c r="M287" s="92"/>
      <c r="N287" s="92"/>
      <c r="O287" s="92"/>
      <c r="P287" s="111">
        <f t="shared" si="12"/>
        <v>0</v>
      </c>
      <c r="Q287" s="111">
        <f t="shared" si="13"/>
        <v>0</v>
      </c>
      <c r="R287" s="111">
        <f t="shared" si="14"/>
        <v>0</v>
      </c>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92"/>
      <c r="GQ287" s="92"/>
    </row>
    <row r="288" spans="1:199" s="99" customFormat="1">
      <c r="A288" s="109" t="s">
        <v>458</v>
      </c>
      <c r="B288" s="109"/>
      <c r="C288" s="109"/>
      <c r="D288" s="124"/>
      <c r="E288" s="125"/>
      <c r="F288" s="125"/>
      <c r="G288" s="126"/>
      <c r="H288" s="125"/>
      <c r="I288" s="126"/>
      <c r="J288" s="124"/>
      <c r="K288" s="126"/>
      <c r="L288" s="92"/>
      <c r="M288" s="92"/>
      <c r="N288" s="92"/>
      <c r="O288" s="92"/>
      <c r="P288" s="111">
        <f t="shared" si="12"/>
        <v>0</v>
      </c>
      <c r="Q288" s="111">
        <f t="shared" si="13"/>
        <v>0</v>
      </c>
      <c r="R288" s="111">
        <f t="shared" si="14"/>
        <v>0</v>
      </c>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92"/>
      <c r="GQ288" s="92"/>
    </row>
    <row r="289" spans="1:199" s="99" customFormat="1">
      <c r="A289" s="109" t="s">
        <v>459</v>
      </c>
      <c r="B289" s="109"/>
      <c r="C289" s="109"/>
      <c r="D289" s="124"/>
      <c r="E289" s="125"/>
      <c r="F289" s="125"/>
      <c r="G289" s="126"/>
      <c r="H289" s="125"/>
      <c r="I289" s="126"/>
      <c r="J289" s="124"/>
      <c r="K289" s="126"/>
      <c r="L289" s="92"/>
      <c r="M289" s="92"/>
      <c r="N289" s="92"/>
      <c r="O289" s="92"/>
      <c r="P289" s="111">
        <f t="shared" si="12"/>
        <v>0</v>
      </c>
      <c r="Q289" s="111">
        <f t="shared" si="13"/>
        <v>0</v>
      </c>
      <c r="R289" s="111">
        <f t="shared" si="14"/>
        <v>0</v>
      </c>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92"/>
      <c r="GQ289" s="92"/>
    </row>
    <row r="290" spans="1:199" s="99" customFormat="1">
      <c r="A290" s="109" t="s">
        <v>460</v>
      </c>
      <c r="B290" s="109"/>
      <c r="C290" s="109"/>
      <c r="D290" s="124"/>
      <c r="E290" s="125"/>
      <c r="F290" s="125"/>
      <c r="G290" s="126"/>
      <c r="H290" s="125"/>
      <c r="I290" s="126"/>
      <c r="J290" s="124"/>
      <c r="K290" s="126"/>
      <c r="L290" s="92"/>
      <c r="M290" s="92"/>
      <c r="N290" s="92"/>
      <c r="O290" s="92"/>
      <c r="P290" s="111">
        <f t="shared" si="12"/>
        <v>0</v>
      </c>
      <c r="Q290" s="111">
        <f t="shared" si="13"/>
        <v>0</v>
      </c>
      <c r="R290" s="111">
        <f t="shared" si="14"/>
        <v>0</v>
      </c>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92"/>
      <c r="GQ290" s="92"/>
    </row>
    <row r="291" spans="1:199" s="99" customFormat="1">
      <c r="A291" s="109" t="s">
        <v>461</v>
      </c>
      <c r="B291" s="109"/>
      <c r="C291" s="109"/>
      <c r="D291" s="124"/>
      <c r="E291" s="125"/>
      <c r="F291" s="125"/>
      <c r="G291" s="126"/>
      <c r="H291" s="125"/>
      <c r="I291" s="126"/>
      <c r="J291" s="124"/>
      <c r="K291" s="126"/>
      <c r="L291" s="92"/>
      <c r="M291" s="92"/>
      <c r="N291" s="92"/>
      <c r="O291" s="92"/>
      <c r="P291" s="111">
        <f t="shared" si="12"/>
        <v>0</v>
      </c>
      <c r="Q291" s="111">
        <f t="shared" si="13"/>
        <v>0</v>
      </c>
      <c r="R291" s="111">
        <f t="shared" si="14"/>
        <v>0</v>
      </c>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c r="GK291" s="92"/>
      <c r="GL291" s="92"/>
      <c r="GM291" s="92"/>
      <c r="GN291" s="92"/>
      <c r="GO291" s="92"/>
      <c r="GP291" s="92"/>
      <c r="GQ291" s="92"/>
    </row>
    <row r="292" spans="1:199" s="99" customFormat="1">
      <c r="A292" s="109" t="s">
        <v>462</v>
      </c>
      <c r="B292" s="109"/>
      <c r="C292" s="109"/>
      <c r="D292" s="124"/>
      <c r="E292" s="125"/>
      <c r="F292" s="125"/>
      <c r="G292" s="126"/>
      <c r="H292" s="125"/>
      <c r="I292" s="126"/>
      <c r="J292" s="124"/>
      <c r="K292" s="126"/>
      <c r="L292" s="92"/>
      <c r="M292" s="92"/>
      <c r="N292" s="92"/>
      <c r="O292" s="92"/>
      <c r="P292" s="111">
        <f t="shared" si="12"/>
        <v>0</v>
      </c>
      <c r="Q292" s="111">
        <f t="shared" si="13"/>
        <v>0</v>
      </c>
      <c r="R292" s="111">
        <f t="shared" si="14"/>
        <v>0</v>
      </c>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row>
    <row r="293" spans="1:199" s="99" customFormat="1">
      <c r="A293" s="109" t="s">
        <v>463</v>
      </c>
      <c r="B293" s="109"/>
      <c r="C293" s="109"/>
      <c r="D293" s="124"/>
      <c r="E293" s="125"/>
      <c r="F293" s="125"/>
      <c r="G293" s="126"/>
      <c r="H293" s="125"/>
      <c r="I293" s="126"/>
      <c r="J293" s="124"/>
      <c r="K293" s="126"/>
      <c r="L293" s="92"/>
      <c r="M293" s="92"/>
      <c r="N293" s="92"/>
      <c r="O293" s="92"/>
      <c r="P293" s="111">
        <f t="shared" si="12"/>
        <v>0</v>
      </c>
      <c r="Q293" s="111">
        <f t="shared" si="13"/>
        <v>0</v>
      </c>
      <c r="R293" s="111">
        <f t="shared" si="14"/>
        <v>0</v>
      </c>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c r="GH293" s="92"/>
      <c r="GI293" s="92"/>
      <c r="GJ293" s="92"/>
      <c r="GK293" s="92"/>
      <c r="GL293" s="92"/>
      <c r="GM293" s="92"/>
      <c r="GN293" s="92"/>
      <c r="GO293" s="92"/>
      <c r="GP293" s="92"/>
      <c r="GQ293" s="92"/>
    </row>
    <row r="294" spans="1:199" s="99" customFormat="1">
      <c r="A294" s="109" t="s">
        <v>464</v>
      </c>
      <c r="B294" s="109"/>
      <c r="C294" s="109"/>
      <c r="D294" s="124"/>
      <c r="E294" s="125"/>
      <c r="F294" s="125"/>
      <c r="G294" s="126"/>
      <c r="H294" s="125"/>
      <c r="I294" s="126"/>
      <c r="J294" s="124"/>
      <c r="K294" s="126"/>
      <c r="L294" s="92"/>
      <c r="M294" s="92"/>
      <c r="N294" s="92"/>
      <c r="O294" s="92"/>
      <c r="P294" s="111">
        <f t="shared" si="12"/>
        <v>0</v>
      </c>
      <c r="Q294" s="111">
        <f t="shared" si="13"/>
        <v>0</v>
      </c>
      <c r="R294" s="111">
        <f t="shared" si="14"/>
        <v>0</v>
      </c>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c r="GM294" s="92"/>
      <c r="GN294" s="92"/>
      <c r="GO294" s="92"/>
      <c r="GP294" s="92"/>
      <c r="GQ294" s="92"/>
    </row>
    <row r="295" spans="1:199" s="99" customFormat="1">
      <c r="A295" s="109" t="s">
        <v>465</v>
      </c>
      <c r="B295" s="109"/>
      <c r="C295" s="109"/>
      <c r="D295" s="124"/>
      <c r="E295" s="125"/>
      <c r="F295" s="125"/>
      <c r="G295" s="126"/>
      <c r="H295" s="125"/>
      <c r="I295" s="126"/>
      <c r="J295" s="124"/>
      <c r="K295" s="126"/>
      <c r="L295" s="92"/>
      <c r="M295" s="92"/>
      <c r="N295" s="92"/>
      <c r="O295" s="92"/>
      <c r="P295" s="111">
        <f t="shared" si="12"/>
        <v>0</v>
      </c>
      <c r="Q295" s="111">
        <f t="shared" si="13"/>
        <v>0</v>
      </c>
      <c r="R295" s="111">
        <f t="shared" si="14"/>
        <v>0</v>
      </c>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c r="GM295" s="92"/>
      <c r="GN295" s="92"/>
      <c r="GO295" s="92"/>
      <c r="GP295" s="92"/>
      <c r="GQ295" s="92"/>
    </row>
    <row r="296" spans="1:199" s="99" customFormat="1">
      <c r="A296" s="109" t="s">
        <v>466</v>
      </c>
      <c r="B296" s="109"/>
      <c r="C296" s="109"/>
      <c r="D296" s="124"/>
      <c r="E296" s="125"/>
      <c r="F296" s="125"/>
      <c r="G296" s="126"/>
      <c r="H296" s="125"/>
      <c r="I296" s="126"/>
      <c r="J296" s="124"/>
      <c r="K296" s="126"/>
      <c r="L296" s="92"/>
      <c r="M296" s="92"/>
      <c r="N296" s="92"/>
      <c r="O296" s="92"/>
      <c r="P296" s="111">
        <f t="shared" si="12"/>
        <v>0</v>
      </c>
      <c r="Q296" s="111">
        <f t="shared" si="13"/>
        <v>0</v>
      </c>
      <c r="R296" s="111">
        <f t="shared" si="14"/>
        <v>0</v>
      </c>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c r="GM296" s="92"/>
      <c r="GN296" s="92"/>
      <c r="GO296" s="92"/>
      <c r="GP296" s="92"/>
      <c r="GQ296" s="92"/>
    </row>
    <row r="297" spans="1:199" s="99" customFormat="1">
      <c r="A297" s="109" t="s">
        <v>467</v>
      </c>
      <c r="B297" s="109"/>
      <c r="C297" s="109"/>
      <c r="D297" s="124"/>
      <c r="E297" s="125"/>
      <c r="F297" s="125"/>
      <c r="G297" s="126"/>
      <c r="H297" s="125"/>
      <c r="I297" s="126"/>
      <c r="J297" s="124"/>
      <c r="K297" s="126"/>
      <c r="L297" s="92"/>
      <c r="M297" s="92"/>
      <c r="N297" s="92"/>
      <c r="O297" s="92"/>
      <c r="P297" s="111">
        <f t="shared" si="12"/>
        <v>0</v>
      </c>
      <c r="Q297" s="111">
        <f t="shared" si="13"/>
        <v>0</v>
      </c>
      <c r="R297" s="111">
        <f t="shared" si="14"/>
        <v>0</v>
      </c>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c r="GH297" s="92"/>
      <c r="GI297" s="92"/>
      <c r="GJ297" s="92"/>
      <c r="GK297" s="92"/>
      <c r="GL297" s="92"/>
      <c r="GM297" s="92"/>
      <c r="GN297" s="92"/>
      <c r="GO297" s="92"/>
      <c r="GP297" s="92"/>
      <c r="GQ297" s="92"/>
    </row>
    <row r="298" spans="1:199" s="99" customFormat="1">
      <c r="A298" s="109" t="s">
        <v>468</v>
      </c>
      <c r="B298" s="109"/>
      <c r="C298" s="109"/>
      <c r="D298" s="124"/>
      <c r="E298" s="125"/>
      <c r="F298" s="125"/>
      <c r="G298" s="126"/>
      <c r="H298" s="125"/>
      <c r="I298" s="126"/>
      <c r="J298" s="124"/>
      <c r="K298" s="126"/>
      <c r="L298" s="92"/>
      <c r="M298" s="92"/>
      <c r="N298" s="92"/>
      <c r="O298" s="92"/>
      <c r="P298" s="111">
        <f t="shared" si="12"/>
        <v>0</v>
      </c>
      <c r="Q298" s="111">
        <f t="shared" si="13"/>
        <v>0</v>
      </c>
      <c r="R298" s="111">
        <f t="shared" si="14"/>
        <v>0</v>
      </c>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c r="GM298" s="92"/>
      <c r="GN298" s="92"/>
      <c r="GO298" s="92"/>
      <c r="GP298" s="92"/>
      <c r="GQ298" s="92"/>
    </row>
    <row r="299" spans="1:199" s="99" customFormat="1">
      <c r="A299" s="109" t="s">
        <v>469</v>
      </c>
      <c r="B299" s="109"/>
      <c r="C299" s="109"/>
      <c r="D299" s="124"/>
      <c r="E299" s="125"/>
      <c r="F299" s="125"/>
      <c r="G299" s="126"/>
      <c r="H299" s="125"/>
      <c r="I299" s="126"/>
      <c r="J299" s="124"/>
      <c r="K299" s="126"/>
      <c r="L299" s="92"/>
      <c r="M299" s="92"/>
      <c r="N299" s="92"/>
      <c r="O299" s="92"/>
      <c r="P299" s="111">
        <f t="shared" si="12"/>
        <v>0</v>
      </c>
      <c r="Q299" s="111">
        <f t="shared" si="13"/>
        <v>0</v>
      </c>
      <c r="R299" s="111">
        <f t="shared" si="14"/>
        <v>0</v>
      </c>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c r="GH299" s="92"/>
      <c r="GI299" s="92"/>
      <c r="GJ299" s="92"/>
      <c r="GK299" s="92"/>
      <c r="GL299" s="92"/>
      <c r="GM299" s="92"/>
      <c r="GN299" s="92"/>
      <c r="GO299" s="92"/>
      <c r="GP299" s="92"/>
      <c r="GQ299" s="92"/>
    </row>
    <row r="300" spans="1:199" s="99" customFormat="1">
      <c r="A300" s="109" t="s">
        <v>470</v>
      </c>
      <c r="B300" s="109"/>
      <c r="C300" s="109"/>
      <c r="D300" s="124"/>
      <c r="E300" s="125"/>
      <c r="F300" s="125"/>
      <c r="G300" s="126"/>
      <c r="H300" s="125"/>
      <c r="I300" s="126"/>
      <c r="J300" s="124"/>
      <c r="K300" s="126"/>
      <c r="L300" s="92"/>
      <c r="M300" s="92"/>
      <c r="N300" s="92"/>
      <c r="O300" s="92"/>
      <c r="P300" s="111">
        <f t="shared" si="12"/>
        <v>0</v>
      </c>
      <c r="Q300" s="111">
        <f t="shared" si="13"/>
        <v>0</v>
      </c>
      <c r="R300" s="111">
        <f t="shared" si="14"/>
        <v>0</v>
      </c>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c r="GM300" s="92"/>
      <c r="GN300" s="92"/>
      <c r="GO300" s="92"/>
      <c r="GP300" s="92"/>
      <c r="GQ300" s="92"/>
    </row>
    <row r="301" spans="1:199" s="99" customFormat="1">
      <c r="A301" s="109" t="s">
        <v>471</v>
      </c>
      <c r="B301" s="109"/>
      <c r="C301" s="109"/>
      <c r="D301" s="124"/>
      <c r="E301" s="125"/>
      <c r="F301" s="125"/>
      <c r="G301" s="126"/>
      <c r="H301" s="125"/>
      <c r="I301" s="126"/>
      <c r="J301" s="124"/>
      <c r="K301" s="126"/>
      <c r="L301" s="92"/>
      <c r="M301" s="92"/>
      <c r="N301" s="92"/>
      <c r="O301" s="92"/>
      <c r="P301" s="111">
        <f t="shared" si="12"/>
        <v>0</v>
      </c>
      <c r="Q301" s="111">
        <f t="shared" si="13"/>
        <v>0</v>
      </c>
      <c r="R301" s="111">
        <f t="shared" si="14"/>
        <v>0</v>
      </c>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c r="GH301" s="92"/>
      <c r="GI301" s="92"/>
      <c r="GJ301" s="92"/>
      <c r="GK301" s="92"/>
      <c r="GL301" s="92"/>
      <c r="GM301" s="92"/>
      <c r="GN301" s="92"/>
      <c r="GO301" s="92"/>
      <c r="GP301" s="92"/>
      <c r="GQ301" s="92"/>
    </row>
    <row r="302" spans="1:199" s="99" customFormat="1">
      <c r="A302" s="109" t="s">
        <v>472</v>
      </c>
      <c r="B302" s="109"/>
      <c r="C302" s="109"/>
      <c r="D302" s="124"/>
      <c r="E302" s="125"/>
      <c r="F302" s="125"/>
      <c r="G302" s="126"/>
      <c r="H302" s="125"/>
      <c r="I302" s="126"/>
      <c r="J302" s="124"/>
      <c r="K302" s="126"/>
      <c r="L302" s="92"/>
      <c r="M302" s="92"/>
      <c r="N302" s="92"/>
      <c r="O302" s="92"/>
      <c r="P302" s="111">
        <f t="shared" si="12"/>
        <v>0</v>
      </c>
      <c r="Q302" s="111">
        <f t="shared" si="13"/>
        <v>0</v>
      </c>
      <c r="R302" s="111">
        <f t="shared" si="14"/>
        <v>0</v>
      </c>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c r="GM302" s="92"/>
      <c r="GN302" s="92"/>
      <c r="GO302" s="92"/>
      <c r="GP302" s="92"/>
      <c r="GQ302" s="92"/>
    </row>
    <row r="303" spans="1:199" s="99" customFormat="1">
      <c r="A303" s="109" t="s">
        <v>473</v>
      </c>
      <c r="B303" s="109"/>
      <c r="C303" s="109"/>
      <c r="D303" s="124"/>
      <c r="E303" s="125"/>
      <c r="F303" s="125"/>
      <c r="G303" s="126"/>
      <c r="H303" s="125"/>
      <c r="I303" s="126"/>
      <c r="J303" s="124"/>
      <c r="K303" s="126"/>
      <c r="L303" s="92"/>
      <c r="M303" s="92"/>
      <c r="N303" s="92"/>
      <c r="O303" s="92"/>
      <c r="P303" s="111">
        <f t="shared" si="12"/>
        <v>0</v>
      </c>
      <c r="Q303" s="111">
        <f t="shared" si="13"/>
        <v>0</v>
      </c>
      <c r="R303" s="111">
        <f t="shared" si="14"/>
        <v>0</v>
      </c>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c r="GH303" s="92"/>
      <c r="GI303" s="92"/>
      <c r="GJ303" s="92"/>
      <c r="GK303" s="92"/>
      <c r="GL303" s="92"/>
      <c r="GM303" s="92"/>
      <c r="GN303" s="92"/>
      <c r="GO303" s="92"/>
      <c r="GP303" s="92"/>
      <c r="GQ303" s="92"/>
    </row>
    <row r="304" spans="1:199" s="99" customFormat="1">
      <c r="A304" s="109" t="s">
        <v>474</v>
      </c>
      <c r="B304" s="109"/>
      <c r="C304" s="109"/>
      <c r="D304" s="124"/>
      <c r="E304" s="125"/>
      <c r="F304" s="125"/>
      <c r="G304" s="126"/>
      <c r="H304" s="125"/>
      <c r="I304" s="126"/>
      <c r="J304" s="124"/>
      <c r="K304" s="126"/>
      <c r="L304" s="92"/>
      <c r="M304" s="92"/>
      <c r="N304" s="92"/>
      <c r="O304" s="92"/>
      <c r="P304" s="111">
        <f t="shared" si="12"/>
        <v>0</v>
      </c>
      <c r="Q304" s="111">
        <f t="shared" si="13"/>
        <v>0</v>
      </c>
      <c r="R304" s="111">
        <f t="shared" si="14"/>
        <v>0</v>
      </c>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c r="GM304" s="92"/>
      <c r="GN304" s="92"/>
      <c r="GO304" s="92"/>
      <c r="GP304" s="92"/>
      <c r="GQ304" s="92"/>
    </row>
    <row r="305" spans="1:199" s="99" customFormat="1">
      <c r="A305" s="109" t="s">
        <v>475</v>
      </c>
      <c r="B305" s="109"/>
      <c r="C305" s="109"/>
      <c r="D305" s="124"/>
      <c r="E305" s="125"/>
      <c r="F305" s="125"/>
      <c r="G305" s="126"/>
      <c r="H305" s="125"/>
      <c r="I305" s="126"/>
      <c r="J305" s="124"/>
      <c r="K305" s="126"/>
      <c r="L305" s="92"/>
      <c r="M305" s="92"/>
      <c r="N305" s="92"/>
      <c r="O305" s="92"/>
      <c r="P305" s="111">
        <f t="shared" si="12"/>
        <v>0</v>
      </c>
      <c r="Q305" s="111">
        <f t="shared" si="13"/>
        <v>0</v>
      </c>
      <c r="R305" s="111">
        <f t="shared" si="14"/>
        <v>0</v>
      </c>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c r="GH305" s="92"/>
      <c r="GI305" s="92"/>
      <c r="GJ305" s="92"/>
      <c r="GK305" s="92"/>
      <c r="GL305" s="92"/>
      <c r="GM305" s="92"/>
      <c r="GN305" s="92"/>
      <c r="GO305" s="92"/>
      <c r="GP305" s="92"/>
      <c r="GQ305" s="92"/>
    </row>
    <row r="306" spans="1:199" s="99" customFormat="1">
      <c r="A306" s="109" t="s">
        <v>476</v>
      </c>
      <c r="B306" s="109"/>
      <c r="C306" s="109"/>
      <c r="D306" s="124"/>
      <c r="E306" s="125"/>
      <c r="F306" s="125"/>
      <c r="G306" s="126"/>
      <c r="H306" s="125"/>
      <c r="I306" s="126"/>
      <c r="J306" s="124"/>
      <c r="K306" s="126"/>
      <c r="L306" s="92"/>
      <c r="M306" s="92"/>
      <c r="N306" s="92"/>
      <c r="O306" s="92"/>
      <c r="P306" s="111">
        <f t="shared" si="12"/>
        <v>0</v>
      </c>
      <c r="Q306" s="111">
        <f t="shared" si="13"/>
        <v>0</v>
      </c>
      <c r="R306" s="111">
        <f t="shared" si="14"/>
        <v>0</v>
      </c>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c r="GM306" s="92"/>
      <c r="GN306" s="92"/>
      <c r="GO306" s="92"/>
      <c r="GP306" s="92"/>
      <c r="GQ306" s="92"/>
    </row>
    <row r="307" spans="1:199" s="99" customFormat="1">
      <c r="A307" s="109" t="s">
        <v>477</v>
      </c>
      <c r="B307" s="109"/>
      <c r="C307" s="109"/>
      <c r="D307" s="124"/>
      <c r="E307" s="125"/>
      <c r="F307" s="125"/>
      <c r="G307" s="126"/>
      <c r="H307" s="125"/>
      <c r="I307" s="126"/>
      <c r="J307" s="124"/>
      <c r="K307" s="126"/>
      <c r="L307" s="92"/>
      <c r="M307" s="92"/>
      <c r="N307" s="92"/>
      <c r="O307" s="92"/>
      <c r="P307" s="111">
        <f t="shared" si="12"/>
        <v>0</v>
      </c>
      <c r="Q307" s="111">
        <f t="shared" si="13"/>
        <v>0</v>
      </c>
      <c r="R307" s="111">
        <f t="shared" si="14"/>
        <v>0</v>
      </c>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c r="GK307" s="92"/>
      <c r="GL307" s="92"/>
      <c r="GM307" s="92"/>
      <c r="GN307" s="92"/>
      <c r="GO307" s="92"/>
      <c r="GP307" s="92"/>
      <c r="GQ307" s="92"/>
    </row>
    <row r="308" spans="1:199" s="99" customFormat="1">
      <c r="A308" s="109" t="s">
        <v>478</v>
      </c>
      <c r="B308" s="109"/>
      <c r="C308" s="109"/>
      <c r="D308" s="124"/>
      <c r="E308" s="125"/>
      <c r="F308" s="125"/>
      <c r="G308" s="126"/>
      <c r="H308" s="125"/>
      <c r="I308" s="126"/>
      <c r="J308" s="124"/>
      <c r="K308" s="126"/>
      <c r="L308" s="92"/>
      <c r="M308" s="92"/>
      <c r="N308" s="92"/>
      <c r="O308" s="92"/>
      <c r="P308" s="111">
        <f t="shared" si="12"/>
        <v>0</v>
      </c>
      <c r="Q308" s="111">
        <f t="shared" si="13"/>
        <v>0</v>
      </c>
      <c r="R308" s="111">
        <f t="shared" si="14"/>
        <v>0</v>
      </c>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2"/>
      <c r="GQ308" s="92"/>
    </row>
    <row r="309" spans="1:199" s="99" customFormat="1">
      <c r="A309" s="109" t="s">
        <v>479</v>
      </c>
      <c r="B309" s="109"/>
      <c r="C309" s="109"/>
      <c r="D309" s="124"/>
      <c r="E309" s="125"/>
      <c r="F309" s="125"/>
      <c r="G309" s="126"/>
      <c r="H309" s="125"/>
      <c r="I309" s="126"/>
      <c r="J309" s="124"/>
      <c r="K309" s="126"/>
      <c r="L309" s="92"/>
      <c r="M309" s="92"/>
      <c r="N309" s="92"/>
      <c r="O309" s="92"/>
      <c r="P309" s="111">
        <f t="shared" si="12"/>
        <v>0</v>
      </c>
      <c r="Q309" s="111">
        <f t="shared" si="13"/>
        <v>0</v>
      </c>
      <c r="R309" s="111">
        <f t="shared" si="14"/>
        <v>0</v>
      </c>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c r="GH309" s="92"/>
      <c r="GI309" s="92"/>
      <c r="GJ309" s="92"/>
      <c r="GK309" s="92"/>
      <c r="GL309" s="92"/>
      <c r="GM309" s="92"/>
      <c r="GN309" s="92"/>
      <c r="GO309" s="92"/>
      <c r="GP309" s="92"/>
      <c r="GQ309" s="92"/>
    </row>
    <row r="310" spans="1:199" s="99" customFormat="1">
      <c r="A310" s="109" t="s">
        <v>480</v>
      </c>
      <c r="B310" s="109"/>
      <c r="C310" s="109"/>
      <c r="D310" s="124"/>
      <c r="E310" s="125"/>
      <c r="F310" s="125"/>
      <c r="G310" s="126"/>
      <c r="H310" s="125"/>
      <c r="I310" s="126"/>
      <c r="J310" s="124"/>
      <c r="K310" s="126"/>
      <c r="L310" s="92"/>
      <c r="M310" s="92"/>
      <c r="N310" s="92"/>
      <c r="O310" s="92"/>
      <c r="P310" s="111">
        <f t="shared" si="12"/>
        <v>0</v>
      </c>
      <c r="Q310" s="111">
        <f t="shared" si="13"/>
        <v>0</v>
      </c>
      <c r="R310" s="111">
        <f t="shared" si="14"/>
        <v>0</v>
      </c>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c r="GM310" s="92"/>
      <c r="GN310" s="92"/>
      <c r="GO310" s="92"/>
      <c r="GP310" s="92"/>
      <c r="GQ310" s="92"/>
    </row>
    <row r="311" spans="1:199" s="99" customFormat="1">
      <c r="A311" s="109" t="s">
        <v>481</v>
      </c>
      <c r="B311" s="109"/>
      <c r="C311" s="109"/>
      <c r="D311" s="124"/>
      <c r="E311" s="125"/>
      <c r="F311" s="125"/>
      <c r="G311" s="126"/>
      <c r="H311" s="125"/>
      <c r="I311" s="126"/>
      <c r="J311" s="124"/>
      <c r="K311" s="126"/>
      <c r="L311" s="92"/>
      <c r="M311" s="92"/>
      <c r="N311" s="92"/>
      <c r="O311" s="92"/>
      <c r="P311" s="111">
        <f t="shared" si="12"/>
        <v>0</v>
      </c>
      <c r="Q311" s="111">
        <f t="shared" si="13"/>
        <v>0</v>
      </c>
      <c r="R311" s="111">
        <f t="shared" si="14"/>
        <v>0</v>
      </c>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c r="GH311" s="92"/>
      <c r="GI311" s="92"/>
      <c r="GJ311" s="92"/>
      <c r="GK311" s="92"/>
      <c r="GL311" s="92"/>
      <c r="GM311" s="92"/>
      <c r="GN311" s="92"/>
      <c r="GO311" s="92"/>
      <c r="GP311" s="92"/>
      <c r="GQ311" s="92"/>
    </row>
    <row r="312" spans="1:199" s="99" customFormat="1">
      <c r="A312" s="109" t="s">
        <v>482</v>
      </c>
      <c r="B312" s="109"/>
      <c r="C312" s="109"/>
      <c r="D312" s="124"/>
      <c r="E312" s="125"/>
      <c r="F312" s="125"/>
      <c r="G312" s="126"/>
      <c r="H312" s="125"/>
      <c r="I312" s="126"/>
      <c r="J312" s="124"/>
      <c r="K312" s="126"/>
      <c r="L312" s="92"/>
      <c r="M312" s="92"/>
      <c r="N312" s="92"/>
      <c r="O312" s="92"/>
      <c r="P312" s="111">
        <f t="shared" si="12"/>
        <v>0</v>
      </c>
      <c r="Q312" s="111">
        <f t="shared" si="13"/>
        <v>0</v>
      </c>
      <c r="R312" s="111">
        <f t="shared" si="14"/>
        <v>0</v>
      </c>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c r="GM312" s="92"/>
      <c r="GN312" s="92"/>
      <c r="GO312" s="92"/>
      <c r="GP312" s="92"/>
      <c r="GQ312" s="92"/>
    </row>
    <row r="313" spans="1:199" s="99" customFormat="1">
      <c r="A313" s="109" t="s">
        <v>483</v>
      </c>
      <c r="B313" s="109"/>
      <c r="C313" s="109"/>
      <c r="D313" s="124"/>
      <c r="E313" s="125"/>
      <c r="F313" s="125"/>
      <c r="G313" s="126"/>
      <c r="H313" s="125"/>
      <c r="I313" s="126"/>
      <c r="J313" s="124"/>
      <c r="K313" s="126"/>
      <c r="L313" s="92"/>
      <c r="M313" s="92"/>
      <c r="N313" s="92"/>
      <c r="O313" s="92"/>
      <c r="P313" s="111">
        <f t="shared" si="12"/>
        <v>0</v>
      </c>
      <c r="Q313" s="111">
        <f t="shared" si="13"/>
        <v>0</v>
      </c>
      <c r="R313" s="111">
        <f t="shared" si="14"/>
        <v>0</v>
      </c>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c r="GH313" s="92"/>
      <c r="GI313" s="92"/>
      <c r="GJ313" s="92"/>
      <c r="GK313" s="92"/>
      <c r="GL313" s="92"/>
      <c r="GM313" s="92"/>
      <c r="GN313" s="92"/>
      <c r="GO313" s="92"/>
      <c r="GP313" s="92"/>
      <c r="GQ313" s="92"/>
    </row>
    <row r="314" spans="1:199" s="99" customFormat="1">
      <c r="A314" s="109" t="s">
        <v>484</v>
      </c>
      <c r="B314" s="109"/>
      <c r="C314" s="109"/>
      <c r="D314" s="124"/>
      <c r="E314" s="125"/>
      <c r="F314" s="125"/>
      <c r="G314" s="126"/>
      <c r="H314" s="125"/>
      <c r="I314" s="126"/>
      <c r="J314" s="124"/>
      <c r="K314" s="126"/>
      <c r="L314" s="92"/>
      <c r="M314" s="92"/>
      <c r="N314" s="92"/>
      <c r="O314" s="92"/>
      <c r="P314" s="111">
        <f t="shared" si="12"/>
        <v>0</v>
      </c>
      <c r="Q314" s="111">
        <f t="shared" si="13"/>
        <v>0</v>
      </c>
      <c r="R314" s="111">
        <f t="shared" si="14"/>
        <v>0</v>
      </c>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c r="GM314" s="92"/>
      <c r="GN314" s="92"/>
      <c r="GO314" s="92"/>
      <c r="GP314" s="92"/>
      <c r="GQ314" s="92"/>
    </row>
    <row r="315" spans="1:199" s="99" customFormat="1">
      <c r="A315" s="109" t="s">
        <v>485</v>
      </c>
      <c r="B315" s="109"/>
      <c r="C315" s="109"/>
      <c r="D315" s="124"/>
      <c r="E315" s="125"/>
      <c r="F315" s="125"/>
      <c r="G315" s="126"/>
      <c r="H315" s="125"/>
      <c r="I315" s="126"/>
      <c r="J315" s="124"/>
      <c r="K315" s="126"/>
      <c r="L315" s="92"/>
      <c r="M315" s="92"/>
      <c r="N315" s="92"/>
      <c r="O315" s="92"/>
      <c r="P315" s="111">
        <f t="shared" si="12"/>
        <v>0</v>
      </c>
      <c r="Q315" s="111">
        <f t="shared" si="13"/>
        <v>0</v>
      </c>
      <c r="R315" s="111">
        <f t="shared" si="14"/>
        <v>0</v>
      </c>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c r="GH315" s="92"/>
      <c r="GI315" s="92"/>
      <c r="GJ315" s="92"/>
      <c r="GK315" s="92"/>
      <c r="GL315" s="92"/>
      <c r="GM315" s="92"/>
      <c r="GN315" s="92"/>
      <c r="GO315" s="92"/>
      <c r="GP315" s="92"/>
      <c r="GQ315" s="92"/>
    </row>
    <row r="316" spans="1:199" s="99" customFormat="1">
      <c r="A316" s="109" t="s">
        <v>486</v>
      </c>
      <c r="B316" s="109"/>
      <c r="C316" s="109"/>
      <c r="D316" s="124"/>
      <c r="E316" s="125"/>
      <c r="F316" s="125"/>
      <c r="G316" s="126"/>
      <c r="H316" s="125"/>
      <c r="I316" s="126"/>
      <c r="J316" s="124"/>
      <c r="K316" s="126"/>
      <c r="L316" s="92"/>
      <c r="M316" s="92"/>
      <c r="N316" s="92"/>
      <c r="O316" s="92"/>
      <c r="P316" s="111">
        <f t="shared" si="12"/>
        <v>0</v>
      </c>
      <c r="Q316" s="111">
        <f t="shared" si="13"/>
        <v>0</v>
      </c>
      <c r="R316" s="111">
        <f t="shared" si="14"/>
        <v>0</v>
      </c>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row>
    <row r="317" spans="1:199" s="99" customFormat="1">
      <c r="A317" s="109" t="s">
        <v>487</v>
      </c>
      <c r="B317" s="109"/>
      <c r="C317" s="109"/>
      <c r="D317" s="124"/>
      <c r="E317" s="125"/>
      <c r="F317" s="125"/>
      <c r="G317" s="126"/>
      <c r="H317" s="125"/>
      <c r="I317" s="126"/>
      <c r="J317" s="124"/>
      <c r="K317" s="126"/>
      <c r="L317" s="92"/>
      <c r="M317" s="92"/>
      <c r="N317" s="92"/>
      <c r="O317" s="92"/>
      <c r="P317" s="111">
        <f t="shared" si="12"/>
        <v>0</v>
      </c>
      <c r="Q317" s="111">
        <f t="shared" si="13"/>
        <v>0</v>
      </c>
      <c r="R317" s="111">
        <f t="shared" si="14"/>
        <v>0</v>
      </c>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c r="GM317" s="92"/>
      <c r="GN317" s="92"/>
      <c r="GO317" s="92"/>
      <c r="GP317" s="92"/>
      <c r="GQ317" s="92"/>
    </row>
    <row r="318" spans="1:199" s="99" customFormat="1">
      <c r="A318" s="109" t="s">
        <v>488</v>
      </c>
      <c r="B318" s="109"/>
      <c r="C318" s="109"/>
      <c r="D318" s="124"/>
      <c r="E318" s="125"/>
      <c r="F318" s="125"/>
      <c r="G318" s="126"/>
      <c r="H318" s="125"/>
      <c r="I318" s="126"/>
      <c r="J318" s="124"/>
      <c r="K318" s="126"/>
      <c r="L318" s="92"/>
      <c r="M318" s="92"/>
      <c r="N318" s="92"/>
      <c r="O318" s="92"/>
      <c r="P318" s="111">
        <f t="shared" si="12"/>
        <v>0</v>
      </c>
      <c r="Q318" s="111">
        <f t="shared" si="13"/>
        <v>0</v>
      </c>
      <c r="R318" s="111">
        <f t="shared" si="14"/>
        <v>0</v>
      </c>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c r="GM318" s="92"/>
      <c r="GN318" s="92"/>
      <c r="GO318" s="92"/>
      <c r="GP318" s="92"/>
      <c r="GQ318" s="92"/>
    </row>
    <row r="319" spans="1:199" s="99" customFormat="1">
      <c r="A319" s="109" t="s">
        <v>489</v>
      </c>
      <c r="B319" s="109"/>
      <c r="C319" s="109"/>
      <c r="D319" s="124"/>
      <c r="E319" s="125"/>
      <c r="F319" s="125"/>
      <c r="G319" s="126"/>
      <c r="H319" s="125"/>
      <c r="I319" s="126"/>
      <c r="J319" s="124"/>
      <c r="K319" s="126"/>
      <c r="L319" s="92"/>
      <c r="M319" s="92"/>
      <c r="N319" s="92"/>
      <c r="O319" s="92"/>
      <c r="P319" s="111">
        <f t="shared" si="12"/>
        <v>0</v>
      </c>
      <c r="Q319" s="111">
        <f t="shared" si="13"/>
        <v>0</v>
      </c>
      <c r="R319" s="111">
        <f t="shared" si="14"/>
        <v>0</v>
      </c>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c r="GH319" s="92"/>
      <c r="GI319" s="92"/>
      <c r="GJ319" s="92"/>
      <c r="GK319" s="92"/>
      <c r="GL319" s="92"/>
      <c r="GM319" s="92"/>
      <c r="GN319" s="92"/>
      <c r="GO319" s="92"/>
      <c r="GP319" s="92"/>
      <c r="GQ319" s="92"/>
    </row>
    <row r="320" spans="1:199" s="99" customFormat="1">
      <c r="A320" s="109" t="s">
        <v>490</v>
      </c>
      <c r="B320" s="109"/>
      <c r="C320" s="109"/>
      <c r="D320" s="124"/>
      <c r="E320" s="125"/>
      <c r="F320" s="125"/>
      <c r="G320" s="126"/>
      <c r="H320" s="125"/>
      <c r="I320" s="126"/>
      <c r="J320" s="124"/>
      <c r="K320" s="126"/>
      <c r="L320" s="92"/>
      <c r="M320" s="92"/>
      <c r="N320" s="92"/>
      <c r="O320" s="92"/>
      <c r="P320" s="111">
        <f t="shared" si="12"/>
        <v>0</v>
      </c>
      <c r="Q320" s="111">
        <f t="shared" si="13"/>
        <v>0</v>
      </c>
      <c r="R320" s="111">
        <f t="shared" si="14"/>
        <v>0</v>
      </c>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c r="GM320" s="92"/>
      <c r="GN320" s="92"/>
      <c r="GO320" s="92"/>
      <c r="GP320" s="92"/>
      <c r="GQ320" s="92"/>
    </row>
    <row r="321" spans="1:199" s="99" customFormat="1">
      <c r="A321" s="109" t="s">
        <v>491</v>
      </c>
      <c r="B321" s="109"/>
      <c r="C321" s="109"/>
      <c r="D321" s="124"/>
      <c r="E321" s="125"/>
      <c r="F321" s="125"/>
      <c r="G321" s="126"/>
      <c r="H321" s="125"/>
      <c r="I321" s="126"/>
      <c r="J321" s="124"/>
      <c r="K321" s="126"/>
      <c r="L321" s="92"/>
      <c r="M321" s="92"/>
      <c r="N321" s="92"/>
      <c r="O321" s="92"/>
      <c r="P321" s="111">
        <f t="shared" si="12"/>
        <v>0</v>
      </c>
      <c r="Q321" s="111">
        <f t="shared" si="13"/>
        <v>0</v>
      </c>
      <c r="R321" s="111">
        <f t="shared" si="14"/>
        <v>0</v>
      </c>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c r="GK321" s="92"/>
      <c r="GL321" s="92"/>
      <c r="GM321" s="92"/>
      <c r="GN321" s="92"/>
      <c r="GO321" s="92"/>
      <c r="GP321" s="92"/>
      <c r="GQ321" s="92"/>
    </row>
    <row r="322" spans="1:199" s="99" customFormat="1">
      <c r="A322" s="109" t="s">
        <v>492</v>
      </c>
      <c r="B322" s="109"/>
      <c r="C322" s="109"/>
      <c r="D322" s="124"/>
      <c r="E322" s="125"/>
      <c r="F322" s="125"/>
      <c r="G322" s="126"/>
      <c r="H322" s="125"/>
      <c r="I322" s="126"/>
      <c r="J322" s="124"/>
      <c r="K322" s="126"/>
      <c r="L322" s="92"/>
      <c r="M322" s="92"/>
      <c r="N322" s="92"/>
      <c r="O322" s="92"/>
      <c r="P322" s="111">
        <f t="shared" si="12"/>
        <v>0</v>
      </c>
      <c r="Q322" s="111">
        <f t="shared" si="13"/>
        <v>0</v>
      </c>
      <c r="R322" s="111">
        <f t="shared" si="14"/>
        <v>0</v>
      </c>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row>
    <row r="323" spans="1:199" s="99" customFormat="1">
      <c r="A323" s="109" t="s">
        <v>493</v>
      </c>
      <c r="B323" s="109"/>
      <c r="C323" s="109"/>
      <c r="D323" s="124"/>
      <c r="E323" s="125"/>
      <c r="F323" s="125"/>
      <c r="G323" s="126"/>
      <c r="H323" s="125"/>
      <c r="I323" s="126"/>
      <c r="J323" s="124"/>
      <c r="K323" s="126"/>
      <c r="L323" s="92"/>
      <c r="M323" s="92"/>
      <c r="N323" s="92"/>
      <c r="O323" s="92"/>
      <c r="P323" s="111">
        <f t="shared" si="12"/>
        <v>0</v>
      </c>
      <c r="Q323" s="111">
        <f t="shared" si="13"/>
        <v>0</v>
      </c>
      <c r="R323" s="111">
        <f t="shared" si="14"/>
        <v>0</v>
      </c>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c r="GK323" s="92"/>
      <c r="GL323" s="92"/>
      <c r="GM323" s="92"/>
      <c r="GN323" s="92"/>
      <c r="GO323" s="92"/>
      <c r="GP323" s="92"/>
      <c r="GQ323" s="92"/>
    </row>
    <row r="324" spans="1:199" s="99" customFormat="1">
      <c r="A324" s="109" t="s">
        <v>494</v>
      </c>
      <c r="B324" s="109"/>
      <c r="C324" s="109"/>
      <c r="D324" s="124"/>
      <c r="E324" s="125"/>
      <c r="F324" s="125"/>
      <c r="G324" s="126"/>
      <c r="H324" s="125"/>
      <c r="I324" s="126"/>
      <c r="J324" s="124"/>
      <c r="K324" s="126"/>
      <c r="L324" s="92"/>
      <c r="M324" s="92"/>
      <c r="N324" s="92"/>
      <c r="O324" s="92"/>
      <c r="P324" s="111">
        <f t="shared" si="12"/>
        <v>0</v>
      </c>
      <c r="Q324" s="111">
        <f t="shared" si="13"/>
        <v>0</v>
      </c>
      <c r="R324" s="111">
        <f t="shared" si="14"/>
        <v>0</v>
      </c>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c r="GM324" s="92"/>
      <c r="GN324" s="92"/>
      <c r="GO324" s="92"/>
      <c r="GP324" s="92"/>
      <c r="GQ324" s="92"/>
    </row>
    <row r="325" spans="1:199" s="99" customFormat="1">
      <c r="A325" s="109" t="s">
        <v>495</v>
      </c>
      <c r="B325" s="109"/>
      <c r="C325" s="109"/>
      <c r="D325" s="124"/>
      <c r="E325" s="125"/>
      <c r="F325" s="125"/>
      <c r="G325" s="126"/>
      <c r="H325" s="125"/>
      <c r="I325" s="126"/>
      <c r="J325" s="124"/>
      <c r="K325" s="126"/>
      <c r="L325" s="92"/>
      <c r="M325" s="92"/>
      <c r="N325" s="92"/>
      <c r="O325" s="92"/>
      <c r="P325" s="111">
        <f t="shared" si="12"/>
        <v>0</v>
      </c>
      <c r="Q325" s="111">
        <f t="shared" si="13"/>
        <v>0</v>
      </c>
      <c r="R325" s="111">
        <f t="shared" si="14"/>
        <v>0</v>
      </c>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c r="GM325" s="92"/>
      <c r="GN325" s="92"/>
      <c r="GO325" s="92"/>
      <c r="GP325" s="92"/>
      <c r="GQ325" s="92"/>
    </row>
    <row r="326" spans="1:199" s="99" customFormat="1">
      <c r="A326" s="109" t="s">
        <v>496</v>
      </c>
      <c r="B326" s="109"/>
      <c r="C326" s="109"/>
      <c r="D326" s="124"/>
      <c r="E326" s="125"/>
      <c r="F326" s="125"/>
      <c r="G326" s="126"/>
      <c r="H326" s="125"/>
      <c r="I326" s="126"/>
      <c r="J326" s="124"/>
      <c r="K326" s="126"/>
      <c r="L326" s="92"/>
      <c r="M326" s="92"/>
      <c r="N326" s="92"/>
      <c r="O326" s="92"/>
      <c r="P326" s="111">
        <f t="shared" si="12"/>
        <v>0</v>
      </c>
      <c r="Q326" s="111">
        <f t="shared" si="13"/>
        <v>0</v>
      </c>
      <c r="R326" s="111">
        <f t="shared" si="14"/>
        <v>0</v>
      </c>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c r="GM326" s="92"/>
      <c r="GN326" s="92"/>
      <c r="GO326" s="92"/>
      <c r="GP326" s="92"/>
      <c r="GQ326" s="92"/>
    </row>
    <row r="327" spans="1:199" s="99" customFormat="1">
      <c r="A327" s="109" t="s">
        <v>497</v>
      </c>
      <c r="B327" s="109"/>
      <c r="C327" s="109"/>
      <c r="D327" s="124"/>
      <c r="E327" s="125"/>
      <c r="F327" s="125"/>
      <c r="G327" s="126"/>
      <c r="H327" s="125"/>
      <c r="I327" s="126"/>
      <c r="J327" s="124"/>
      <c r="K327" s="126"/>
      <c r="L327" s="92"/>
      <c r="M327" s="92"/>
      <c r="N327" s="92"/>
      <c r="O327" s="92"/>
      <c r="P327" s="111">
        <f t="shared" si="12"/>
        <v>0</v>
      </c>
      <c r="Q327" s="111">
        <f t="shared" si="13"/>
        <v>0</v>
      </c>
      <c r="R327" s="111">
        <f t="shared" si="14"/>
        <v>0</v>
      </c>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c r="GH327" s="92"/>
      <c r="GI327" s="92"/>
      <c r="GJ327" s="92"/>
      <c r="GK327" s="92"/>
      <c r="GL327" s="92"/>
      <c r="GM327" s="92"/>
      <c r="GN327" s="92"/>
      <c r="GO327" s="92"/>
      <c r="GP327" s="92"/>
      <c r="GQ327" s="92"/>
    </row>
    <row r="328" spans="1:199" s="99" customFormat="1">
      <c r="A328" s="109" t="s">
        <v>498</v>
      </c>
      <c r="B328" s="109"/>
      <c r="C328" s="109"/>
      <c r="D328" s="124"/>
      <c r="E328" s="125"/>
      <c r="F328" s="125"/>
      <c r="G328" s="126"/>
      <c r="H328" s="125"/>
      <c r="I328" s="126"/>
      <c r="J328" s="124"/>
      <c r="K328" s="126"/>
      <c r="L328" s="92"/>
      <c r="M328" s="92"/>
      <c r="N328" s="92"/>
      <c r="O328" s="92"/>
      <c r="P328" s="111">
        <f t="shared" si="12"/>
        <v>0</v>
      </c>
      <c r="Q328" s="111">
        <f t="shared" si="13"/>
        <v>0</v>
      </c>
      <c r="R328" s="111">
        <f t="shared" si="14"/>
        <v>0</v>
      </c>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row>
    <row r="329" spans="1:199" s="99" customFormat="1">
      <c r="A329" s="109" t="s">
        <v>499</v>
      </c>
      <c r="B329" s="109"/>
      <c r="C329" s="109"/>
      <c r="D329" s="124"/>
      <c r="E329" s="125"/>
      <c r="F329" s="125"/>
      <c r="G329" s="126"/>
      <c r="H329" s="125"/>
      <c r="I329" s="126"/>
      <c r="J329" s="124"/>
      <c r="K329" s="126"/>
      <c r="L329" s="92"/>
      <c r="M329" s="92"/>
      <c r="N329" s="92"/>
      <c r="O329" s="92"/>
      <c r="P329" s="111">
        <f t="shared" si="12"/>
        <v>0</v>
      </c>
      <c r="Q329" s="111">
        <f t="shared" si="13"/>
        <v>0</v>
      </c>
      <c r="R329" s="111">
        <f t="shared" si="14"/>
        <v>0</v>
      </c>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c r="GM329" s="92"/>
      <c r="GN329" s="92"/>
      <c r="GO329" s="92"/>
      <c r="GP329" s="92"/>
      <c r="GQ329" s="92"/>
    </row>
    <row r="330" spans="1:199" s="99" customFormat="1">
      <c r="A330" s="109" t="s">
        <v>500</v>
      </c>
      <c r="B330" s="109"/>
      <c r="C330" s="109"/>
      <c r="D330" s="124"/>
      <c r="E330" s="125"/>
      <c r="F330" s="125"/>
      <c r="G330" s="126"/>
      <c r="H330" s="125"/>
      <c r="I330" s="126"/>
      <c r="J330" s="124"/>
      <c r="K330" s="126"/>
      <c r="L330" s="92"/>
      <c r="M330" s="92"/>
      <c r="N330" s="92"/>
      <c r="O330" s="92"/>
      <c r="P330" s="111">
        <f t="shared" ref="P330:P393" si="15">IF($J330="Open",1,0)</f>
        <v>0</v>
      </c>
      <c r="Q330" s="111">
        <f t="shared" ref="Q330:Q393" si="16">IF($J330="Closed",1,0)</f>
        <v>0</v>
      </c>
      <c r="R330" s="111">
        <f t="shared" ref="R330:R393" si="17">IF($J330="On Hold",1,0)</f>
        <v>0</v>
      </c>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c r="GM330" s="92"/>
      <c r="GN330" s="92"/>
      <c r="GO330" s="92"/>
      <c r="GP330" s="92"/>
      <c r="GQ330" s="92"/>
    </row>
    <row r="331" spans="1:199" s="99" customFormat="1">
      <c r="A331" s="109" t="s">
        <v>501</v>
      </c>
      <c r="B331" s="109"/>
      <c r="C331" s="109"/>
      <c r="D331" s="124"/>
      <c r="E331" s="125"/>
      <c r="F331" s="125"/>
      <c r="G331" s="126"/>
      <c r="H331" s="125"/>
      <c r="I331" s="126"/>
      <c r="J331" s="124"/>
      <c r="K331" s="126"/>
      <c r="L331" s="92"/>
      <c r="M331" s="92"/>
      <c r="N331" s="92"/>
      <c r="O331" s="92"/>
      <c r="P331" s="111">
        <f t="shared" si="15"/>
        <v>0</v>
      </c>
      <c r="Q331" s="111">
        <f t="shared" si="16"/>
        <v>0</v>
      </c>
      <c r="R331" s="111">
        <f t="shared" si="17"/>
        <v>0</v>
      </c>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c r="GH331" s="92"/>
      <c r="GI331" s="92"/>
      <c r="GJ331" s="92"/>
      <c r="GK331" s="92"/>
      <c r="GL331" s="92"/>
      <c r="GM331" s="92"/>
      <c r="GN331" s="92"/>
      <c r="GO331" s="92"/>
      <c r="GP331" s="92"/>
      <c r="GQ331" s="92"/>
    </row>
    <row r="332" spans="1:199" s="99" customFormat="1">
      <c r="A332" s="109" t="s">
        <v>502</v>
      </c>
      <c r="B332" s="109"/>
      <c r="C332" s="109"/>
      <c r="D332" s="124"/>
      <c r="E332" s="125"/>
      <c r="F332" s="125"/>
      <c r="G332" s="126"/>
      <c r="H332" s="125"/>
      <c r="I332" s="126"/>
      <c r="J332" s="124"/>
      <c r="K332" s="126"/>
      <c r="L332" s="92"/>
      <c r="M332" s="92"/>
      <c r="N332" s="92"/>
      <c r="O332" s="92"/>
      <c r="P332" s="111">
        <f t="shared" si="15"/>
        <v>0</v>
      </c>
      <c r="Q332" s="111">
        <f t="shared" si="16"/>
        <v>0</v>
      </c>
      <c r="R332" s="111">
        <f t="shared" si="17"/>
        <v>0</v>
      </c>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c r="GM332" s="92"/>
      <c r="GN332" s="92"/>
      <c r="GO332" s="92"/>
      <c r="GP332" s="92"/>
      <c r="GQ332" s="92"/>
    </row>
    <row r="333" spans="1:199" s="99" customFormat="1">
      <c r="A333" s="109" t="s">
        <v>503</v>
      </c>
      <c r="B333" s="109"/>
      <c r="C333" s="109"/>
      <c r="D333" s="124"/>
      <c r="E333" s="125"/>
      <c r="F333" s="125"/>
      <c r="G333" s="126"/>
      <c r="H333" s="125"/>
      <c r="I333" s="126"/>
      <c r="J333" s="124"/>
      <c r="K333" s="126"/>
      <c r="L333" s="92"/>
      <c r="M333" s="92"/>
      <c r="N333" s="92"/>
      <c r="O333" s="92"/>
      <c r="P333" s="111">
        <f t="shared" si="15"/>
        <v>0</v>
      </c>
      <c r="Q333" s="111">
        <f t="shared" si="16"/>
        <v>0</v>
      </c>
      <c r="R333" s="111">
        <f t="shared" si="17"/>
        <v>0</v>
      </c>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c r="GM333" s="92"/>
      <c r="GN333" s="92"/>
      <c r="GO333" s="92"/>
      <c r="GP333" s="92"/>
      <c r="GQ333" s="92"/>
    </row>
    <row r="334" spans="1:199" s="99" customFormat="1">
      <c r="A334" s="109" t="s">
        <v>504</v>
      </c>
      <c r="B334" s="109"/>
      <c r="C334" s="109"/>
      <c r="D334" s="124"/>
      <c r="E334" s="125"/>
      <c r="F334" s="125"/>
      <c r="G334" s="126"/>
      <c r="H334" s="125"/>
      <c r="I334" s="126"/>
      <c r="J334" s="124"/>
      <c r="K334" s="126"/>
      <c r="L334" s="92"/>
      <c r="M334" s="92"/>
      <c r="N334" s="92"/>
      <c r="O334" s="92"/>
      <c r="P334" s="111">
        <f t="shared" si="15"/>
        <v>0</v>
      </c>
      <c r="Q334" s="111">
        <f t="shared" si="16"/>
        <v>0</v>
      </c>
      <c r="R334" s="111">
        <f t="shared" si="17"/>
        <v>0</v>
      </c>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c r="GM334" s="92"/>
      <c r="GN334" s="92"/>
      <c r="GO334" s="92"/>
      <c r="GP334" s="92"/>
      <c r="GQ334" s="92"/>
    </row>
    <row r="335" spans="1:199" s="99" customFormat="1">
      <c r="A335" s="109" t="s">
        <v>505</v>
      </c>
      <c r="B335" s="109"/>
      <c r="C335" s="109"/>
      <c r="D335" s="124"/>
      <c r="E335" s="125"/>
      <c r="F335" s="125"/>
      <c r="G335" s="126"/>
      <c r="H335" s="125"/>
      <c r="I335" s="126"/>
      <c r="J335" s="124"/>
      <c r="K335" s="126"/>
      <c r="L335" s="92"/>
      <c r="M335" s="92"/>
      <c r="N335" s="92"/>
      <c r="O335" s="92"/>
      <c r="P335" s="111">
        <f t="shared" si="15"/>
        <v>0</v>
      </c>
      <c r="Q335" s="111">
        <f t="shared" si="16"/>
        <v>0</v>
      </c>
      <c r="R335" s="111">
        <f t="shared" si="17"/>
        <v>0</v>
      </c>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c r="GK335" s="92"/>
      <c r="GL335" s="92"/>
      <c r="GM335" s="92"/>
      <c r="GN335" s="92"/>
      <c r="GO335" s="92"/>
      <c r="GP335" s="92"/>
      <c r="GQ335" s="92"/>
    </row>
    <row r="336" spans="1:199" s="99" customFormat="1">
      <c r="A336" s="109" t="s">
        <v>506</v>
      </c>
      <c r="B336" s="109"/>
      <c r="C336" s="109"/>
      <c r="D336" s="124"/>
      <c r="E336" s="125"/>
      <c r="F336" s="125"/>
      <c r="G336" s="126"/>
      <c r="H336" s="125"/>
      <c r="I336" s="126"/>
      <c r="J336" s="124"/>
      <c r="K336" s="126"/>
      <c r="L336" s="92"/>
      <c r="M336" s="92"/>
      <c r="N336" s="92"/>
      <c r="O336" s="92"/>
      <c r="P336" s="111">
        <f t="shared" si="15"/>
        <v>0</v>
      </c>
      <c r="Q336" s="111">
        <f t="shared" si="16"/>
        <v>0</v>
      </c>
      <c r="R336" s="111">
        <f t="shared" si="17"/>
        <v>0</v>
      </c>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c r="GM336" s="92"/>
      <c r="GN336" s="92"/>
      <c r="GO336" s="92"/>
      <c r="GP336" s="92"/>
      <c r="GQ336" s="92"/>
    </row>
    <row r="337" spans="1:199" s="99" customFormat="1">
      <c r="A337" s="109" t="s">
        <v>507</v>
      </c>
      <c r="B337" s="109"/>
      <c r="C337" s="109"/>
      <c r="D337" s="124"/>
      <c r="E337" s="125"/>
      <c r="F337" s="125"/>
      <c r="G337" s="126"/>
      <c r="H337" s="125"/>
      <c r="I337" s="126"/>
      <c r="J337" s="124"/>
      <c r="K337" s="126"/>
      <c r="L337" s="92"/>
      <c r="M337" s="92"/>
      <c r="N337" s="92"/>
      <c r="O337" s="92"/>
      <c r="P337" s="111">
        <f t="shared" si="15"/>
        <v>0</v>
      </c>
      <c r="Q337" s="111">
        <f t="shared" si="16"/>
        <v>0</v>
      </c>
      <c r="R337" s="111">
        <f t="shared" si="17"/>
        <v>0</v>
      </c>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c r="GM337" s="92"/>
      <c r="GN337" s="92"/>
      <c r="GO337" s="92"/>
      <c r="GP337" s="92"/>
      <c r="GQ337" s="92"/>
    </row>
    <row r="338" spans="1:199" s="99" customFormat="1">
      <c r="A338" s="109" t="s">
        <v>508</v>
      </c>
      <c r="B338" s="109"/>
      <c r="C338" s="109"/>
      <c r="D338" s="124"/>
      <c r="E338" s="125"/>
      <c r="F338" s="125"/>
      <c r="G338" s="126"/>
      <c r="H338" s="125"/>
      <c r="I338" s="126"/>
      <c r="J338" s="124"/>
      <c r="K338" s="126"/>
      <c r="L338" s="92"/>
      <c r="M338" s="92"/>
      <c r="N338" s="92"/>
      <c r="O338" s="92"/>
      <c r="P338" s="111">
        <f t="shared" si="15"/>
        <v>0</v>
      </c>
      <c r="Q338" s="111">
        <f t="shared" si="16"/>
        <v>0</v>
      </c>
      <c r="R338" s="111">
        <f t="shared" si="17"/>
        <v>0</v>
      </c>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row>
    <row r="339" spans="1:199" s="99" customFormat="1">
      <c r="A339" s="109" t="s">
        <v>509</v>
      </c>
      <c r="B339" s="109"/>
      <c r="C339" s="109"/>
      <c r="D339" s="124"/>
      <c r="E339" s="125"/>
      <c r="F339" s="125"/>
      <c r="G339" s="126"/>
      <c r="H339" s="125"/>
      <c r="I339" s="126"/>
      <c r="J339" s="124"/>
      <c r="K339" s="126"/>
      <c r="L339" s="92"/>
      <c r="M339" s="92"/>
      <c r="N339" s="92"/>
      <c r="O339" s="92"/>
      <c r="P339" s="111">
        <f t="shared" si="15"/>
        <v>0</v>
      </c>
      <c r="Q339" s="111">
        <f t="shared" si="16"/>
        <v>0</v>
      </c>
      <c r="R339" s="111">
        <f t="shared" si="17"/>
        <v>0</v>
      </c>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c r="GI339" s="92"/>
      <c r="GJ339" s="92"/>
      <c r="GK339" s="92"/>
      <c r="GL339" s="92"/>
      <c r="GM339" s="92"/>
      <c r="GN339" s="92"/>
      <c r="GO339" s="92"/>
      <c r="GP339" s="92"/>
      <c r="GQ339" s="92"/>
    </row>
    <row r="340" spans="1:199" s="99" customFormat="1">
      <c r="A340" s="109" t="s">
        <v>510</v>
      </c>
      <c r="B340" s="109"/>
      <c r="C340" s="109"/>
      <c r="D340" s="124"/>
      <c r="E340" s="125"/>
      <c r="F340" s="125"/>
      <c r="G340" s="126"/>
      <c r="H340" s="125"/>
      <c r="I340" s="126"/>
      <c r="J340" s="124"/>
      <c r="K340" s="126"/>
      <c r="L340" s="92"/>
      <c r="M340" s="92"/>
      <c r="N340" s="92"/>
      <c r="O340" s="92"/>
      <c r="P340" s="111">
        <f t="shared" si="15"/>
        <v>0</v>
      </c>
      <c r="Q340" s="111">
        <f t="shared" si="16"/>
        <v>0</v>
      </c>
      <c r="R340" s="111">
        <f t="shared" si="17"/>
        <v>0</v>
      </c>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c r="GM340" s="92"/>
      <c r="GN340" s="92"/>
      <c r="GO340" s="92"/>
      <c r="GP340" s="92"/>
      <c r="GQ340" s="92"/>
    </row>
    <row r="341" spans="1:199" s="99" customFormat="1">
      <c r="A341" s="109" t="s">
        <v>511</v>
      </c>
      <c r="B341" s="109"/>
      <c r="C341" s="109"/>
      <c r="D341" s="124"/>
      <c r="E341" s="125"/>
      <c r="F341" s="125"/>
      <c r="G341" s="126"/>
      <c r="H341" s="125"/>
      <c r="I341" s="126"/>
      <c r="J341" s="124"/>
      <c r="K341" s="126"/>
      <c r="L341" s="92"/>
      <c r="M341" s="92"/>
      <c r="N341" s="92"/>
      <c r="O341" s="92"/>
      <c r="P341" s="111">
        <f t="shared" si="15"/>
        <v>0</v>
      </c>
      <c r="Q341" s="111">
        <f t="shared" si="16"/>
        <v>0</v>
      </c>
      <c r="R341" s="111">
        <f t="shared" si="17"/>
        <v>0</v>
      </c>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c r="GM341" s="92"/>
      <c r="GN341" s="92"/>
      <c r="GO341" s="92"/>
      <c r="GP341" s="92"/>
      <c r="GQ341" s="92"/>
    </row>
    <row r="342" spans="1:199" s="99" customFormat="1">
      <c r="A342" s="109" t="s">
        <v>512</v>
      </c>
      <c r="B342" s="109"/>
      <c r="C342" s="109"/>
      <c r="D342" s="124"/>
      <c r="E342" s="125"/>
      <c r="F342" s="125"/>
      <c r="G342" s="126"/>
      <c r="H342" s="125"/>
      <c r="I342" s="126"/>
      <c r="J342" s="124"/>
      <c r="K342" s="126"/>
      <c r="L342" s="92"/>
      <c r="M342" s="92"/>
      <c r="N342" s="92"/>
      <c r="O342" s="92"/>
      <c r="P342" s="111">
        <f t="shared" si="15"/>
        <v>0</v>
      </c>
      <c r="Q342" s="111">
        <f t="shared" si="16"/>
        <v>0</v>
      </c>
      <c r="R342" s="111">
        <f t="shared" si="17"/>
        <v>0</v>
      </c>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c r="GM342" s="92"/>
      <c r="GN342" s="92"/>
      <c r="GO342" s="92"/>
      <c r="GP342" s="92"/>
      <c r="GQ342" s="92"/>
    </row>
    <row r="343" spans="1:199" s="99" customFormat="1">
      <c r="A343" s="109" t="s">
        <v>513</v>
      </c>
      <c r="B343" s="109"/>
      <c r="C343" s="109"/>
      <c r="D343" s="124"/>
      <c r="E343" s="125"/>
      <c r="F343" s="125"/>
      <c r="G343" s="126"/>
      <c r="H343" s="125"/>
      <c r="I343" s="126"/>
      <c r="J343" s="124"/>
      <c r="K343" s="126"/>
      <c r="L343" s="92"/>
      <c r="M343" s="92"/>
      <c r="N343" s="92"/>
      <c r="O343" s="92"/>
      <c r="P343" s="111">
        <f t="shared" si="15"/>
        <v>0</v>
      </c>
      <c r="Q343" s="111">
        <f t="shared" si="16"/>
        <v>0</v>
      </c>
      <c r="R343" s="111">
        <f t="shared" si="17"/>
        <v>0</v>
      </c>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c r="GI343" s="92"/>
      <c r="GJ343" s="92"/>
      <c r="GK343" s="92"/>
      <c r="GL343" s="92"/>
      <c r="GM343" s="92"/>
      <c r="GN343" s="92"/>
      <c r="GO343" s="92"/>
      <c r="GP343" s="92"/>
      <c r="GQ343" s="92"/>
    </row>
    <row r="344" spans="1:199" s="99" customFormat="1">
      <c r="A344" s="109" t="s">
        <v>514</v>
      </c>
      <c r="B344" s="109"/>
      <c r="C344" s="109"/>
      <c r="D344" s="124"/>
      <c r="E344" s="125"/>
      <c r="F344" s="125"/>
      <c r="G344" s="126"/>
      <c r="H344" s="125"/>
      <c r="I344" s="126"/>
      <c r="J344" s="124"/>
      <c r="K344" s="126"/>
      <c r="L344" s="92"/>
      <c r="M344" s="92"/>
      <c r="N344" s="92"/>
      <c r="O344" s="92"/>
      <c r="P344" s="111">
        <f t="shared" si="15"/>
        <v>0</v>
      </c>
      <c r="Q344" s="111">
        <f t="shared" si="16"/>
        <v>0</v>
      </c>
      <c r="R344" s="111">
        <f t="shared" si="17"/>
        <v>0</v>
      </c>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c r="GM344" s="92"/>
      <c r="GN344" s="92"/>
      <c r="GO344" s="92"/>
      <c r="GP344" s="92"/>
      <c r="GQ344" s="92"/>
    </row>
    <row r="345" spans="1:199" s="99" customFormat="1">
      <c r="A345" s="109" t="s">
        <v>515</v>
      </c>
      <c r="B345" s="109"/>
      <c r="C345" s="109"/>
      <c r="D345" s="124"/>
      <c r="E345" s="125"/>
      <c r="F345" s="125"/>
      <c r="G345" s="126"/>
      <c r="H345" s="125"/>
      <c r="I345" s="126"/>
      <c r="J345" s="124"/>
      <c r="K345" s="126"/>
      <c r="L345" s="92"/>
      <c r="M345" s="92"/>
      <c r="N345" s="92"/>
      <c r="O345" s="92"/>
      <c r="P345" s="111">
        <f t="shared" si="15"/>
        <v>0</v>
      </c>
      <c r="Q345" s="111">
        <f t="shared" si="16"/>
        <v>0</v>
      </c>
      <c r="R345" s="111">
        <f t="shared" si="17"/>
        <v>0</v>
      </c>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c r="GK345" s="92"/>
      <c r="GL345" s="92"/>
      <c r="GM345" s="92"/>
      <c r="GN345" s="92"/>
      <c r="GO345" s="92"/>
      <c r="GP345" s="92"/>
      <c r="GQ345" s="92"/>
    </row>
    <row r="346" spans="1:199" s="99" customFormat="1">
      <c r="A346" s="109" t="s">
        <v>516</v>
      </c>
      <c r="B346" s="109"/>
      <c r="C346" s="109"/>
      <c r="D346" s="124"/>
      <c r="E346" s="125"/>
      <c r="F346" s="125"/>
      <c r="G346" s="126"/>
      <c r="H346" s="125"/>
      <c r="I346" s="126"/>
      <c r="J346" s="124"/>
      <c r="K346" s="126"/>
      <c r="L346" s="92"/>
      <c r="M346" s="92"/>
      <c r="N346" s="92"/>
      <c r="O346" s="92"/>
      <c r="P346" s="111">
        <f t="shared" si="15"/>
        <v>0</v>
      </c>
      <c r="Q346" s="111">
        <f t="shared" si="16"/>
        <v>0</v>
      </c>
      <c r="R346" s="111">
        <f t="shared" si="17"/>
        <v>0</v>
      </c>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c r="GM346" s="92"/>
      <c r="GN346" s="92"/>
      <c r="GO346" s="92"/>
      <c r="GP346" s="92"/>
      <c r="GQ346" s="92"/>
    </row>
    <row r="347" spans="1:199" s="99" customFormat="1">
      <c r="A347" s="109" t="s">
        <v>517</v>
      </c>
      <c r="B347" s="109"/>
      <c r="C347" s="109"/>
      <c r="D347" s="124"/>
      <c r="E347" s="125"/>
      <c r="F347" s="125"/>
      <c r="G347" s="126"/>
      <c r="H347" s="125"/>
      <c r="I347" s="126"/>
      <c r="J347" s="124"/>
      <c r="K347" s="126"/>
      <c r="L347" s="92"/>
      <c r="M347" s="92"/>
      <c r="N347" s="92"/>
      <c r="O347" s="92"/>
      <c r="P347" s="111">
        <f t="shared" si="15"/>
        <v>0</v>
      </c>
      <c r="Q347" s="111">
        <f t="shared" si="16"/>
        <v>0</v>
      </c>
      <c r="R347" s="111">
        <f t="shared" si="17"/>
        <v>0</v>
      </c>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c r="GK347" s="92"/>
      <c r="GL347" s="92"/>
      <c r="GM347" s="92"/>
      <c r="GN347" s="92"/>
      <c r="GO347" s="92"/>
      <c r="GP347" s="92"/>
      <c r="GQ347" s="92"/>
    </row>
    <row r="348" spans="1:199" s="99" customFormat="1">
      <c r="A348" s="109" t="s">
        <v>518</v>
      </c>
      <c r="B348" s="109"/>
      <c r="C348" s="109"/>
      <c r="D348" s="124"/>
      <c r="E348" s="125"/>
      <c r="F348" s="125"/>
      <c r="G348" s="126"/>
      <c r="H348" s="125"/>
      <c r="I348" s="126"/>
      <c r="J348" s="124"/>
      <c r="K348" s="126"/>
      <c r="L348" s="92"/>
      <c r="M348" s="92"/>
      <c r="N348" s="92"/>
      <c r="O348" s="92"/>
      <c r="P348" s="111">
        <f t="shared" si="15"/>
        <v>0</v>
      </c>
      <c r="Q348" s="111">
        <f t="shared" si="16"/>
        <v>0</v>
      </c>
      <c r="R348" s="111">
        <f t="shared" si="17"/>
        <v>0</v>
      </c>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c r="GM348" s="92"/>
      <c r="GN348" s="92"/>
      <c r="GO348" s="92"/>
      <c r="GP348" s="92"/>
      <c r="GQ348" s="92"/>
    </row>
    <row r="349" spans="1:199" s="99" customFormat="1">
      <c r="A349" s="109" t="s">
        <v>519</v>
      </c>
      <c r="B349" s="109"/>
      <c r="C349" s="109"/>
      <c r="D349" s="124"/>
      <c r="E349" s="125"/>
      <c r="F349" s="125"/>
      <c r="G349" s="126"/>
      <c r="H349" s="125"/>
      <c r="I349" s="126"/>
      <c r="J349" s="124"/>
      <c r="K349" s="126"/>
      <c r="L349" s="92"/>
      <c r="M349" s="92"/>
      <c r="N349" s="92"/>
      <c r="O349" s="92"/>
      <c r="P349" s="111">
        <f t="shared" si="15"/>
        <v>0</v>
      </c>
      <c r="Q349" s="111">
        <f t="shared" si="16"/>
        <v>0</v>
      </c>
      <c r="R349" s="111">
        <f t="shared" si="17"/>
        <v>0</v>
      </c>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c r="GK349" s="92"/>
      <c r="GL349" s="92"/>
      <c r="GM349" s="92"/>
      <c r="GN349" s="92"/>
      <c r="GO349" s="92"/>
      <c r="GP349" s="92"/>
      <c r="GQ349" s="92"/>
    </row>
    <row r="350" spans="1:199" s="99" customFormat="1">
      <c r="A350" s="109" t="s">
        <v>520</v>
      </c>
      <c r="B350" s="109"/>
      <c r="C350" s="109"/>
      <c r="D350" s="124"/>
      <c r="E350" s="125"/>
      <c r="F350" s="125"/>
      <c r="G350" s="126"/>
      <c r="H350" s="125"/>
      <c r="I350" s="126"/>
      <c r="J350" s="124"/>
      <c r="K350" s="126"/>
      <c r="L350" s="92"/>
      <c r="M350" s="92"/>
      <c r="N350" s="92"/>
      <c r="O350" s="92"/>
      <c r="P350" s="111">
        <f t="shared" si="15"/>
        <v>0</v>
      </c>
      <c r="Q350" s="111">
        <f t="shared" si="16"/>
        <v>0</v>
      </c>
      <c r="R350" s="111">
        <f t="shared" si="17"/>
        <v>0</v>
      </c>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c r="GM350" s="92"/>
      <c r="GN350" s="92"/>
      <c r="GO350" s="92"/>
      <c r="GP350" s="92"/>
      <c r="GQ350" s="92"/>
    </row>
    <row r="351" spans="1:199" s="99" customFormat="1">
      <c r="A351" s="109" t="s">
        <v>521</v>
      </c>
      <c r="B351" s="109"/>
      <c r="C351" s="109"/>
      <c r="D351" s="124"/>
      <c r="E351" s="125"/>
      <c r="F351" s="125"/>
      <c r="G351" s="126"/>
      <c r="H351" s="125"/>
      <c r="I351" s="126"/>
      <c r="J351" s="124"/>
      <c r="K351" s="126"/>
      <c r="L351" s="92"/>
      <c r="M351" s="92"/>
      <c r="N351" s="92"/>
      <c r="O351" s="92"/>
      <c r="P351" s="111">
        <f t="shared" si="15"/>
        <v>0</v>
      </c>
      <c r="Q351" s="111">
        <f t="shared" si="16"/>
        <v>0</v>
      </c>
      <c r="R351" s="111">
        <f t="shared" si="17"/>
        <v>0</v>
      </c>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92"/>
      <c r="GQ351" s="92"/>
    </row>
    <row r="352" spans="1:199" s="99" customFormat="1">
      <c r="A352" s="109" t="s">
        <v>522</v>
      </c>
      <c r="B352" s="109"/>
      <c r="C352" s="109"/>
      <c r="D352" s="124"/>
      <c r="E352" s="125"/>
      <c r="F352" s="125"/>
      <c r="G352" s="126"/>
      <c r="H352" s="125"/>
      <c r="I352" s="126"/>
      <c r="J352" s="124"/>
      <c r="K352" s="126"/>
      <c r="L352" s="92"/>
      <c r="M352" s="92"/>
      <c r="N352" s="92"/>
      <c r="O352" s="92"/>
      <c r="P352" s="111">
        <f t="shared" si="15"/>
        <v>0</v>
      </c>
      <c r="Q352" s="111">
        <f t="shared" si="16"/>
        <v>0</v>
      </c>
      <c r="R352" s="111">
        <f t="shared" si="17"/>
        <v>0</v>
      </c>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92"/>
      <c r="GQ352" s="92"/>
    </row>
    <row r="353" spans="1:199" s="99" customFormat="1">
      <c r="A353" s="109" t="s">
        <v>523</v>
      </c>
      <c r="B353" s="109"/>
      <c r="C353" s="109"/>
      <c r="D353" s="124"/>
      <c r="E353" s="125"/>
      <c r="F353" s="125"/>
      <c r="G353" s="126"/>
      <c r="H353" s="125"/>
      <c r="I353" s="126"/>
      <c r="J353" s="124"/>
      <c r="K353" s="126"/>
      <c r="L353" s="92"/>
      <c r="M353" s="92"/>
      <c r="N353" s="92"/>
      <c r="O353" s="92"/>
      <c r="P353" s="111">
        <f t="shared" si="15"/>
        <v>0</v>
      </c>
      <c r="Q353" s="111">
        <f t="shared" si="16"/>
        <v>0</v>
      </c>
      <c r="R353" s="111">
        <f t="shared" si="17"/>
        <v>0</v>
      </c>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92"/>
      <c r="GQ353" s="92"/>
    </row>
    <row r="354" spans="1:199" s="99" customFormat="1">
      <c r="A354" s="109" t="s">
        <v>524</v>
      </c>
      <c r="B354" s="109"/>
      <c r="C354" s="109"/>
      <c r="D354" s="124"/>
      <c r="E354" s="125"/>
      <c r="F354" s="125"/>
      <c r="G354" s="126"/>
      <c r="H354" s="125"/>
      <c r="I354" s="126"/>
      <c r="J354" s="124"/>
      <c r="K354" s="126"/>
      <c r="L354" s="92"/>
      <c r="M354" s="92"/>
      <c r="N354" s="92"/>
      <c r="O354" s="92"/>
      <c r="P354" s="111">
        <f t="shared" si="15"/>
        <v>0</v>
      </c>
      <c r="Q354" s="111">
        <f t="shared" si="16"/>
        <v>0</v>
      </c>
      <c r="R354" s="111">
        <f t="shared" si="17"/>
        <v>0</v>
      </c>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row>
    <row r="355" spans="1:199" s="99" customFormat="1">
      <c r="A355" s="109" t="s">
        <v>525</v>
      </c>
      <c r="B355" s="109"/>
      <c r="C355" s="109"/>
      <c r="D355" s="124"/>
      <c r="E355" s="125"/>
      <c r="F355" s="125"/>
      <c r="G355" s="126"/>
      <c r="H355" s="125"/>
      <c r="I355" s="126"/>
      <c r="J355" s="124"/>
      <c r="K355" s="126"/>
      <c r="L355" s="92"/>
      <c r="M355" s="92"/>
      <c r="N355" s="92"/>
      <c r="O355" s="92"/>
      <c r="P355" s="111">
        <f t="shared" si="15"/>
        <v>0</v>
      </c>
      <c r="Q355" s="111">
        <f t="shared" si="16"/>
        <v>0</v>
      </c>
      <c r="R355" s="111">
        <f t="shared" si="17"/>
        <v>0</v>
      </c>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92"/>
      <c r="GQ355" s="92"/>
    </row>
    <row r="356" spans="1:199" s="99" customFormat="1">
      <c r="A356" s="109" t="s">
        <v>526</v>
      </c>
      <c r="B356" s="109"/>
      <c r="C356" s="109"/>
      <c r="D356" s="124"/>
      <c r="E356" s="125"/>
      <c r="F356" s="125"/>
      <c r="G356" s="126"/>
      <c r="H356" s="125"/>
      <c r="I356" s="126"/>
      <c r="J356" s="124"/>
      <c r="K356" s="126"/>
      <c r="L356" s="92"/>
      <c r="M356" s="92"/>
      <c r="N356" s="92"/>
      <c r="O356" s="92"/>
      <c r="P356" s="111">
        <f t="shared" si="15"/>
        <v>0</v>
      </c>
      <c r="Q356" s="111">
        <f t="shared" si="16"/>
        <v>0</v>
      </c>
      <c r="R356" s="111">
        <f t="shared" si="17"/>
        <v>0</v>
      </c>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92"/>
      <c r="GQ356" s="92"/>
    </row>
    <row r="357" spans="1:199" s="99" customFormat="1">
      <c r="A357" s="109" t="s">
        <v>527</v>
      </c>
      <c r="B357" s="109"/>
      <c r="C357" s="109"/>
      <c r="D357" s="124"/>
      <c r="E357" s="125"/>
      <c r="F357" s="125"/>
      <c r="G357" s="126"/>
      <c r="H357" s="125"/>
      <c r="I357" s="126"/>
      <c r="J357" s="124"/>
      <c r="K357" s="126"/>
      <c r="L357" s="92"/>
      <c r="M357" s="92"/>
      <c r="N357" s="92"/>
      <c r="O357" s="92"/>
      <c r="P357" s="111">
        <f t="shared" si="15"/>
        <v>0</v>
      </c>
      <c r="Q357" s="111">
        <f t="shared" si="16"/>
        <v>0</v>
      </c>
      <c r="R357" s="111">
        <f t="shared" si="17"/>
        <v>0</v>
      </c>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92"/>
      <c r="GQ357" s="92"/>
    </row>
    <row r="358" spans="1:199" s="99" customFormat="1">
      <c r="A358" s="109" t="s">
        <v>528</v>
      </c>
      <c r="B358" s="109"/>
      <c r="C358" s="109"/>
      <c r="D358" s="124"/>
      <c r="E358" s="125"/>
      <c r="F358" s="125"/>
      <c r="G358" s="126"/>
      <c r="H358" s="125"/>
      <c r="I358" s="126"/>
      <c r="J358" s="124"/>
      <c r="K358" s="126"/>
      <c r="L358" s="92"/>
      <c r="M358" s="92"/>
      <c r="N358" s="92"/>
      <c r="O358" s="92"/>
      <c r="P358" s="111">
        <f t="shared" si="15"/>
        <v>0</v>
      </c>
      <c r="Q358" s="111">
        <f t="shared" si="16"/>
        <v>0</v>
      </c>
      <c r="R358" s="111">
        <f t="shared" si="17"/>
        <v>0</v>
      </c>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c r="GM358" s="92"/>
      <c r="GN358" s="92"/>
      <c r="GO358" s="92"/>
      <c r="GP358" s="92"/>
      <c r="GQ358" s="92"/>
    </row>
    <row r="359" spans="1:199" s="99" customFormat="1">
      <c r="A359" s="109" t="s">
        <v>529</v>
      </c>
      <c r="B359" s="109"/>
      <c r="C359" s="109"/>
      <c r="D359" s="124"/>
      <c r="E359" s="125"/>
      <c r="F359" s="125"/>
      <c r="G359" s="126"/>
      <c r="H359" s="125"/>
      <c r="I359" s="126"/>
      <c r="J359" s="124"/>
      <c r="K359" s="126"/>
      <c r="L359" s="92"/>
      <c r="M359" s="92"/>
      <c r="N359" s="92"/>
      <c r="O359" s="92"/>
      <c r="P359" s="111">
        <f t="shared" si="15"/>
        <v>0</v>
      </c>
      <c r="Q359" s="111">
        <f t="shared" si="16"/>
        <v>0</v>
      </c>
      <c r="R359" s="111">
        <f t="shared" si="17"/>
        <v>0</v>
      </c>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c r="GM359" s="92"/>
      <c r="GN359" s="92"/>
      <c r="GO359" s="92"/>
      <c r="GP359" s="92"/>
      <c r="GQ359" s="92"/>
    </row>
    <row r="360" spans="1:199" s="99" customFormat="1">
      <c r="A360" s="109" t="s">
        <v>530</v>
      </c>
      <c r="B360" s="109"/>
      <c r="C360" s="109"/>
      <c r="D360" s="124"/>
      <c r="E360" s="125"/>
      <c r="F360" s="125"/>
      <c r="G360" s="126"/>
      <c r="H360" s="125"/>
      <c r="I360" s="126"/>
      <c r="J360" s="124"/>
      <c r="K360" s="126"/>
      <c r="L360" s="92"/>
      <c r="M360" s="92"/>
      <c r="N360" s="92"/>
      <c r="O360" s="92"/>
      <c r="P360" s="111">
        <f t="shared" si="15"/>
        <v>0</v>
      </c>
      <c r="Q360" s="111">
        <f t="shared" si="16"/>
        <v>0</v>
      </c>
      <c r="R360" s="111">
        <f t="shared" si="17"/>
        <v>0</v>
      </c>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c r="GM360" s="92"/>
      <c r="GN360" s="92"/>
      <c r="GO360" s="92"/>
      <c r="GP360" s="92"/>
      <c r="GQ360" s="92"/>
    </row>
    <row r="361" spans="1:199" s="99" customFormat="1">
      <c r="A361" s="109" t="s">
        <v>531</v>
      </c>
      <c r="B361" s="109"/>
      <c r="C361" s="109"/>
      <c r="D361" s="124"/>
      <c r="E361" s="125"/>
      <c r="F361" s="125"/>
      <c r="G361" s="126"/>
      <c r="H361" s="125"/>
      <c r="I361" s="126"/>
      <c r="J361" s="124"/>
      <c r="K361" s="126"/>
      <c r="L361" s="92"/>
      <c r="M361" s="92"/>
      <c r="N361" s="92"/>
      <c r="O361" s="92"/>
      <c r="P361" s="111">
        <f t="shared" si="15"/>
        <v>0</v>
      </c>
      <c r="Q361" s="111">
        <f t="shared" si="16"/>
        <v>0</v>
      </c>
      <c r="R361" s="111">
        <f t="shared" si="17"/>
        <v>0</v>
      </c>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c r="GM361" s="92"/>
      <c r="GN361" s="92"/>
      <c r="GO361" s="92"/>
      <c r="GP361" s="92"/>
      <c r="GQ361" s="92"/>
    </row>
    <row r="362" spans="1:199" s="99" customFormat="1">
      <c r="A362" s="109" t="s">
        <v>532</v>
      </c>
      <c r="B362" s="109"/>
      <c r="C362" s="109"/>
      <c r="D362" s="124"/>
      <c r="E362" s="125"/>
      <c r="F362" s="125"/>
      <c r="G362" s="126"/>
      <c r="H362" s="125"/>
      <c r="I362" s="126"/>
      <c r="J362" s="124"/>
      <c r="K362" s="126"/>
      <c r="L362" s="92"/>
      <c r="M362" s="92"/>
      <c r="N362" s="92"/>
      <c r="O362" s="92"/>
      <c r="P362" s="111">
        <f t="shared" si="15"/>
        <v>0</v>
      </c>
      <c r="Q362" s="111">
        <f t="shared" si="16"/>
        <v>0</v>
      </c>
      <c r="R362" s="111">
        <f t="shared" si="17"/>
        <v>0</v>
      </c>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c r="GM362" s="92"/>
      <c r="GN362" s="92"/>
      <c r="GO362" s="92"/>
      <c r="GP362" s="92"/>
      <c r="GQ362" s="92"/>
    </row>
    <row r="363" spans="1:199" s="99" customFormat="1">
      <c r="A363" s="109" t="s">
        <v>533</v>
      </c>
      <c r="B363" s="109"/>
      <c r="C363" s="109"/>
      <c r="D363" s="124"/>
      <c r="E363" s="125"/>
      <c r="F363" s="125"/>
      <c r="G363" s="126"/>
      <c r="H363" s="125"/>
      <c r="I363" s="126"/>
      <c r="J363" s="124"/>
      <c r="K363" s="126"/>
      <c r="L363" s="92"/>
      <c r="M363" s="92"/>
      <c r="N363" s="92"/>
      <c r="O363" s="92"/>
      <c r="P363" s="111">
        <f t="shared" si="15"/>
        <v>0</v>
      </c>
      <c r="Q363" s="111">
        <f t="shared" si="16"/>
        <v>0</v>
      </c>
      <c r="R363" s="111">
        <f t="shared" si="17"/>
        <v>0</v>
      </c>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c r="GK363" s="92"/>
      <c r="GL363" s="92"/>
      <c r="GM363" s="92"/>
      <c r="GN363" s="92"/>
      <c r="GO363" s="92"/>
      <c r="GP363" s="92"/>
      <c r="GQ363" s="92"/>
    </row>
    <row r="364" spans="1:199" s="99" customFormat="1">
      <c r="A364" s="109" t="s">
        <v>534</v>
      </c>
      <c r="B364" s="109"/>
      <c r="C364" s="109"/>
      <c r="D364" s="124"/>
      <c r="E364" s="125"/>
      <c r="F364" s="125"/>
      <c r="G364" s="126"/>
      <c r="H364" s="125"/>
      <c r="I364" s="126"/>
      <c r="J364" s="124"/>
      <c r="K364" s="126"/>
      <c r="L364" s="92"/>
      <c r="M364" s="92"/>
      <c r="N364" s="92"/>
      <c r="O364" s="92"/>
      <c r="P364" s="111">
        <f t="shared" si="15"/>
        <v>0</v>
      </c>
      <c r="Q364" s="111">
        <f t="shared" si="16"/>
        <v>0</v>
      </c>
      <c r="R364" s="111">
        <f t="shared" si="17"/>
        <v>0</v>
      </c>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c r="GM364" s="92"/>
      <c r="GN364" s="92"/>
      <c r="GO364" s="92"/>
      <c r="GP364" s="92"/>
      <c r="GQ364" s="92"/>
    </row>
    <row r="365" spans="1:199" s="99" customFormat="1">
      <c r="A365" s="109" t="s">
        <v>535</v>
      </c>
      <c r="B365" s="109"/>
      <c r="C365" s="109"/>
      <c r="D365" s="124"/>
      <c r="E365" s="125"/>
      <c r="F365" s="125"/>
      <c r="G365" s="126"/>
      <c r="H365" s="125"/>
      <c r="I365" s="126"/>
      <c r="J365" s="124"/>
      <c r="K365" s="126"/>
      <c r="L365" s="92"/>
      <c r="M365" s="92"/>
      <c r="N365" s="92"/>
      <c r="O365" s="92"/>
      <c r="P365" s="111">
        <f t="shared" si="15"/>
        <v>0</v>
      </c>
      <c r="Q365" s="111">
        <f t="shared" si="16"/>
        <v>0</v>
      </c>
      <c r="R365" s="111">
        <f t="shared" si="17"/>
        <v>0</v>
      </c>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c r="GK365" s="92"/>
      <c r="GL365" s="92"/>
      <c r="GM365" s="92"/>
      <c r="GN365" s="92"/>
      <c r="GO365" s="92"/>
      <c r="GP365" s="92"/>
      <c r="GQ365" s="92"/>
    </row>
    <row r="366" spans="1:199" s="99" customFormat="1">
      <c r="A366" s="109" t="s">
        <v>536</v>
      </c>
      <c r="B366" s="109"/>
      <c r="C366" s="109"/>
      <c r="D366" s="124"/>
      <c r="E366" s="125"/>
      <c r="F366" s="125"/>
      <c r="G366" s="126"/>
      <c r="H366" s="125"/>
      <c r="I366" s="126"/>
      <c r="J366" s="124"/>
      <c r="K366" s="126"/>
      <c r="L366" s="92"/>
      <c r="M366" s="92"/>
      <c r="N366" s="92"/>
      <c r="O366" s="92"/>
      <c r="P366" s="111">
        <f t="shared" si="15"/>
        <v>0</v>
      </c>
      <c r="Q366" s="111">
        <f t="shared" si="16"/>
        <v>0</v>
      </c>
      <c r="R366" s="111">
        <f t="shared" si="17"/>
        <v>0</v>
      </c>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c r="GM366" s="92"/>
      <c r="GN366" s="92"/>
      <c r="GO366" s="92"/>
      <c r="GP366" s="92"/>
      <c r="GQ366" s="92"/>
    </row>
    <row r="367" spans="1:199" s="99" customFormat="1">
      <c r="A367" s="109" t="s">
        <v>537</v>
      </c>
      <c r="B367" s="109"/>
      <c r="C367" s="109"/>
      <c r="D367" s="124"/>
      <c r="E367" s="125"/>
      <c r="F367" s="125"/>
      <c r="G367" s="126"/>
      <c r="H367" s="125"/>
      <c r="I367" s="126"/>
      <c r="J367" s="124"/>
      <c r="K367" s="126"/>
      <c r="L367" s="92"/>
      <c r="M367" s="92"/>
      <c r="N367" s="92"/>
      <c r="O367" s="92"/>
      <c r="P367" s="111">
        <f t="shared" si="15"/>
        <v>0</v>
      </c>
      <c r="Q367" s="111">
        <f t="shared" si="16"/>
        <v>0</v>
      </c>
      <c r="R367" s="111">
        <f t="shared" si="17"/>
        <v>0</v>
      </c>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c r="GF367" s="92"/>
      <c r="GG367" s="92"/>
      <c r="GH367" s="92"/>
      <c r="GI367" s="92"/>
      <c r="GJ367" s="92"/>
      <c r="GK367" s="92"/>
      <c r="GL367" s="92"/>
      <c r="GM367" s="92"/>
      <c r="GN367" s="92"/>
      <c r="GO367" s="92"/>
      <c r="GP367" s="92"/>
      <c r="GQ367" s="92"/>
    </row>
    <row r="368" spans="1:199" s="99" customFormat="1">
      <c r="A368" s="109" t="s">
        <v>538</v>
      </c>
      <c r="B368" s="109"/>
      <c r="C368" s="109"/>
      <c r="D368" s="124"/>
      <c r="E368" s="125"/>
      <c r="F368" s="125"/>
      <c r="G368" s="126"/>
      <c r="H368" s="125"/>
      <c r="I368" s="126"/>
      <c r="J368" s="124"/>
      <c r="K368" s="126"/>
      <c r="L368" s="92"/>
      <c r="M368" s="92"/>
      <c r="N368" s="92"/>
      <c r="O368" s="92"/>
      <c r="P368" s="111">
        <f t="shared" si="15"/>
        <v>0</v>
      </c>
      <c r="Q368" s="111">
        <f t="shared" si="16"/>
        <v>0</v>
      </c>
      <c r="R368" s="111">
        <f t="shared" si="17"/>
        <v>0</v>
      </c>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row>
    <row r="369" spans="1:199" s="99" customFormat="1">
      <c r="A369" s="109" t="s">
        <v>539</v>
      </c>
      <c r="B369" s="109"/>
      <c r="C369" s="109"/>
      <c r="D369" s="124"/>
      <c r="E369" s="125"/>
      <c r="F369" s="125"/>
      <c r="G369" s="126"/>
      <c r="H369" s="125"/>
      <c r="I369" s="126"/>
      <c r="J369" s="124"/>
      <c r="K369" s="126"/>
      <c r="L369" s="92"/>
      <c r="M369" s="92"/>
      <c r="N369" s="92"/>
      <c r="O369" s="92"/>
      <c r="P369" s="111">
        <f t="shared" si="15"/>
        <v>0</v>
      </c>
      <c r="Q369" s="111">
        <f t="shared" si="16"/>
        <v>0</v>
      </c>
      <c r="R369" s="111">
        <f t="shared" si="17"/>
        <v>0</v>
      </c>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2"/>
      <c r="GH369" s="92"/>
      <c r="GI369" s="92"/>
      <c r="GJ369" s="92"/>
      <c r="GK369" s="92"/>
      <c r="GL369" s="92"/>
      <c r="GM369" s="92"/>
      <c r="GN369" s="92"/>
      <c r="GO369" s="92"/>
      <c r="GP369" s="92"/>
      <c r="GQ369" s="92"/>
    </row>
    <row r="370" spans="1:199" s="99" customFormat="1">
      <c r="A370" s="109" t="s">
        <v>540</v>
      </c>
      <c r="B370" s="109"/>
      <c r="C370" s="109"/>
      <c r="D370" s="124"/>
      <c r="E370" s="125"/>
      <c r="F370" s="125"/>
      <c r="G370" s="126"/>
      <c r="H370" s="125"/>
      <c r="I370" s="126"/>
      <c r="J370" s="124"/>
      <c r="K370" s="126"/>
      <c r="L370" s="92"/>
      <c r="M370" s="92"/>
      <c r="N370" s="92"/>
      <c r="O370" s="92"/>
      <c r="P370" s="111">
        <f t="shared" si="15"/>
        <v>0</v>
      </c>
      <c r="Q370" s="111">
        <f t="shared" si="16"/>
        <v>0</v>
      </c>
      <c r="R370" s="111">
        <f t="shared" si="17"/>
        <v>0</v>
      </c>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c r="GM370" s="92"/>
      <c r="GN370" s="92"/>
      <c r="GO370" s="92"/>
      <c r="GP370" s="92"/>
      <c r="GQ370" s="92"/>
    </row>
    <row r="371" spans="1:199" s="99" customFormat="1">
      <c r="A371" s="109" t="s">
        <v>541</v>
      </c>
      <c r="B371" s="109"/>
      <c r="C371" s="109"/>
      <c r="D371" s="124"/>
      <c r="E371" s="125"/>
      <c r="F371" s="125"/>
      <c r="G371" s="126"/>
      <c r="H371" s="125"/>
      <c r="I371" s="126"/>
      <c r="J371" s="124"/>
      <c r="K371" s="126"/>
      <c r="L371" s="92"/>
      <c r="M371" s="92"/>
      <c r="N371" s="92"/>
      <c r="O371" s="92"/>
      <c r="P371" s="111">
        <f t="shared" si="15"/>
        <v>0</v>
      </c>
      <c r="Q371" s="111">
        <f t="shared" si="16"/>
        <v>0</v>
      </c>
      <c r="R371" s="111">
        <f t="shared" si="17"/>
        <v>0</v>
      </c>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2"/>
      <c r="GH371" s="92"/>
      <c r="GI371" s="92"/>
      <c r="GJ371" s="92"/>
      <c r="GK371" s="92"/>
      <c r="GL371" s="92"/>
      <c r="GM371" s="92"/>
      <c r="GN371" s="92"/>
      <c r="GO371" s="92"/>
      <c r="GP371" s="92"/>
      <c r="GQ371" s="92"/>
    </row>
    <row r="372" spans="1:199" s="99" customFormat="1">
      <c r="A372" s="109" t="s">
        <v>542</v>
      </c>
      <c r="B372" s="109"/>
      <c r="C372" s="109"/>
      <c r="D372" s="124"/>
      <c r="E372" s="125"/>
      <c r="F372" s="125"/>
      <c r="G372" s="126"/>
      <c r="H372" s="125"/>
      <c r="I372" s="126"/>
      <c r="J372" s="124"/>
      <c r="K372" s="126"/>
      <c r="L372" s="92"/>
      <c r="M372" s="92"/>
      <c r="N372" s="92"/>
      <c r="O372" s="92"/>
      <c r="P372" s="111">
        <f t="shared" si="15"/>
        <v>0</v>
      </c>
      <c r="Q372" s="111">
        <f t="shared" si="16"/>
        <v>0</v>
      </c>
      <c r="R372" s="111">
        <f t="shared" si="17"/>
        <v>0</v>
      </c>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c r="GM372" s="92"/>
      <c r="GN372" s="92"/>
      <c r="GO372" s="92"/>
      <c r="GP372" s="92"/>
      <c r="GQ372" s="92"/>
    </row>
    <row r="373" spans="1:199" s="99" customFormat="1">
      <c r="A373" s="109" t="s">
        <v>543</v>
      </c>
      <c r="B373" s="109"/>
      <c r="C373" s="109"/>
      <c r="D373" s="124"/>
      <c r="E373" s="125"/>
      <c r="F373" s="125"/>
      <c r="G373" s="126"/>
      <c r="H373" s="125"/>
      <c r="I373" s="126"/>
      <c r="J373" s="124"/>
      <c r="K373" s="126"/>
      <c r="L373" s="92"/>
      <c r="M373" s="92"/>
      <c r="N373" s="92"/>
      <c r="O373" s="92"/>
      <c r="P373" s="111">
        <f t="shared" si="15"/>
        <v>0</v>
      </c>
      <c r="Q373" s="111">
        <f t="shared" si="16"/>
        <v>0</v>
      </c>
      <c r="R373" s="111">
        <f t="shared" si="17"/>
        <v>0</v>
      </c>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c r="GF373" s="92"/>
      <c r="GG373" s="92"/>
      <c r="GH373" s="92"/>
      <c r="GI373" s="92"/>
      <c r="GJ373" s="92"/>
      <c r="GK373" s="92"/>
      <c r="GL373" s="92"/>
      <c r="GM373" s="92"/>
      <c r="GN373" s="92"/>
      <c r="GO373" s="92"/>
      <c r="GP373" s="92"/>
      <c r="GQ373" s="92"/>
    </row>
    <row r="374" spans="1:199" s="99" customFormat="1">
      <c r="A374" s="109" t="s">
        <v>544</v>
      </c>
      <c r="B374" s="109"/>
      <c r="C374" s="109"/>
      <c r="D374" s="124"/>
      <c r="E374" s="125"/>
      <c r="F374" s="125"/>
      <c r="G374" s="126"/>
      <c r="H374" s="125"/>
      <c r="I374" s="126"/>
      <c r="J374" s="124"/>
      <c r="K374" s="126"/>
      <c r="L374" s="92"/>
      <c r="M374" s="92"/>
      <c r="N374" s="92"/>
      <c r="O374" s="92"/>
      <c r="P374" s="111">
        <f t="shared" si="15"/>
        <v>0</v>
      </c>
      <c r="Q374" s="111">
        <f t="shared" si="16"/>
        <v>0</v>
      </c>
      <c r="R374" s="111">
        <f t="shared" si="17"/>
        <v>0</v>
      </c>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c r="GM374" s="92"/>
      <c r="GN374" s="92"/>
      <c r="GO374" s="92"/>
      <c r="GP374" s="92"/>
      <c r="GQ374" s="92"/>
    </row>
    <row r="375" spans="1:199" s="99" customFormat="1">
      <c r="A375" s="109" t="s">
        <v>545</v>
      </c>
      <c r="B375" s="109"/>
      <c r="C375" s="109"/>
      <c r="D375" s="124"/>
      <c r="E375" s="125"/>
      <c r="F375" s="125"/>
      <c r="G375" s="126"/>
      <c r="H375" s="125"/>
      <c r="I375" s="126"/>
      <c r="J375" s="124"/>
      <c r="K375" s="126"/>
      <c r="L375" s="92"/>
      <c r="M375" s="92"/>
      <c r="N375" s="92"/>
      <c r="O375" s="92"/>
      <c r="P375" s="111">
        <f t="shared" si="15"/>
        <v>0</v>
      </c>
      <c r="Q375" s="111">
        <f t="shared" si="16"/>
        <v>0</v>
      </c>
      <c r="R375" s="111">
        <f t="shared" si="17"/>
        <v>0</v>
      </c>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c r="GF375" s="92"/>
      <c r="GG375" s="92"/>
      <c r="GH375" s="92"/>
      <c r="GI375" s="92"/>
      <c r="GJ375" s="92"/>
      <c r="GK375" s="92"/>
      <c r="GL375" s="92"/>
      <c r="GM375" s="92"/>
      <c r="GN375" s="92"/>
      <c r="GO375" s="92"/>
      <c r="GP375" s="92"/>
      <c r="GQ375" s="92"/>
    </row>
    <row r="376" spans="1:199" s="99" customFormat="1">
      <c r="A376" s="109" t="s">
        <v>546</v>
      </c>
      <c r="B376" s="109"/>
      <c r="C376" s="109"/>
      <c r="D376" s="124"/>
      <c r="E376" s="125"/>
      <c r="F376" s="125"/>
      <c r="G376" s="126"/>
      <c r="H376" s="125"/>
      <c r="I376" s="126"/>
      <c r="J376" s="124"/>
      <c r="K376" s="126"/>
      <c r="L376" s="92"/>
      <c r="M376" s="92"/>
      <c r="N376" s="92"/>
      <c r="O376" s="92"/>
      <c r="P376" s="111">
        <f t="shared" si="15"/>
        <v>0</v>
      </c>
      <c r="Q376" s="111">
        <f t="shared" si="16"/>
        <v>0</v>
      </c>
      <c r="R376" s="111">
        <f t="shared" si="17"/>
        <v>0</v>
      </c>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2"/>
      <c r="GQ376" s="92"/>
    </row>
    <row r="377" spans="1:199" s="99" customFormat="1">
      <c r="A377" s="109" t="s">
        <v>547</v>
      </c>
      <c r="B377" s="109"/>
      <c r="C377" s="109"/>
      <c r="D377" s="124"/>
      <c r="E377" s="125"/>
      <c r="F377" s="125"/>
      <c r="G377" s="126"/>
      <c r="H377" s="125"/>
      <c r="I377" s="126"/>
      <c r="J377" s="124"/>
      <c r="K377" s="126"/>
      <c r="L377" s="92"/>
      <c r="M377" s="92"/>
      <c r="N377" s="92"/>
      <c r="O377" s="92"/>
      <c r="P377" s="111">
        <f t="shared" si="15"/>
        <v>0</v>
      </c>
      <c r="Q377" s="111">
        <f t="shared" si="16"/>
        <v>0</v>
      </c>
      <c r="R377" s="111">
        <f t="shared" si="17"/>
        <v>0</v>
      </c>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c r="GK377" s="92"/>
      <c r="GL377" s="92"/>
      <c r="GM377" s="92"/>
      <c r="GN377" s="92"/>
      <c r="GO377" s="92"/>
      <c r="GP377" s="92"/>
      <c r="GQ377" s="92"/>
    </row>
    <row r="378" spans="1:199" s="99" customFormat="1">
      <c r="A378" s="109" t="s">
        <v>548</v>
      </c>
      <c r="B378" s="109"/>
      <c r="C378" s="109"/>
      <c r="D378" s="124"/>
      <c r="E378" s="125"/>
      <c r="F378" s="125"/>
      <c r="G378" s="126"/>
      <c r="H378" s="125"/>
      <c r="I378" s="126"/>
      <c r="J378" s="124"/>
      <c r="K378" s="126"/>
      <c r="L378" s="92"/>
      <c r="M378" s="92"/>
      <c r="N378" s="92"/>
      <c r="O378" s="92"/>
      <c r="P378" s="111">
        <f t="shared" si="15"/>
        <v>0</v>
      </c>
      <c r="Q378" s="111">
        <f t="shared" si="16"/>
        <v>0</v>
      </c>
      <c r="R378" s="111">
        <f t="shared" si="17"/>
        <v>0</v>
      </c>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c r="GM378" s="92"/>
      <c r="GN378" s="92"/>
      <c r="GO378" s="92"/>
      <c r="GP378" s="92"/>
      <c r="GQ378" s="92"/>
    </row>
    <row r="379" spans="1:199" s="99" customFormat="1">
      <c r="A379" s="109" t="s">
        <v>549</v>
      </c>
      <c r="B379" s="109"/>
      <c r="C379" s="109"/>
      <c r="D379" s="124"/>
      <c r="E379" s="125"/>
      <c r="F379" s="125"/>
      <c r="G379" s="126"/>
      <c r="H379" s="125"/>
      <c r="I379" s="126"/>
      <c r="J379" s="124"/>
      <c r="K379" s="126"/>
      <c r="L379" s="92"/>
      <c r="M379" s="92"/>
      <c r="N379" s="92"/>
      <c r="O379" s="92"/>
      <c r="P379" s="111">
        <f t="shared" si="15"/>
        <v>0</v>
      </c>
      <c r="Q379" s="111">
        <f t="shared" si="16"/>
        <v>0</v>
      </c>
      <c r="R379" s="111">
        <f t="shared" si="17"/>
        <v>0</v>
      </c>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c r="GK379" s="92"/>
      <c r="GL379" s="92"/>
      <c r="GM379" s="92"/>
      <c r="GN379" s="92"/>
      <c r="GO379" s="92"/>
      <c r="GP379" s="92"/>
      <c r="GQ379" s="92"/>
    </row>
    <row r="380" spans="1:199" s="99" customFormat="1">
      <c r="A380" s="109" t="s">
        <v>550</v>
      </c>
      <c r="B380" s="109"/>
      <c r="C380" s="109"/>
      <c r="D380" s="124"/>
      <c r="E380" s="125"/>
      <c r="F380" s="125"/>
      <c r="G380" s="126"/>
      <c r="H380" s="125"/>
      <c r="I380" s="126"/>
      <c r="J380" s="124"/>
      <c r="K380" s="126"/>
      <c r="L380" s="92"/>
      <c r="M380" s="92"/>
      <c r="N380" s="92"/>
      <c r="O380" s="92"/>
      <c r="P380" s="111">
        <f t="shared" si="15"/>
        <v>0</v>
      </c>
      <c r="Q380" s="111">
        <f t="shared" si="16"/>
        <v>0</v>
      </c>
      <c r="R380" s="111">
        <f t="shared" si="17"/>
        <v>0</v>
      </c>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row>
    <row r="381" spans="1:199" s="99" customFormat="1">
      <c r="A381" s="109" t="s">
        <v>551</v>
      </c>
      <c r="B381" s="109"/>
      <c r="C381" s="109"/>
      <c r="D381" s="124"/>
      <c r="E381" s="125"/>
      <c r="F381" s="125"/>
      <c r="G381" s="126"/>
      <c r="H381" s="125"/>
      <c r="I381" s="126"/>
      <c r="J381" s="124"/>
      <c r="K381" s="126"/>
      <c r="L381" s="92"/>
      <c r="M381" s="92"/>
      <c r="N381" s="92"/>
      <c r="O381" s="92"/>
      <c r="P381" s="111">
        <f t="shared" si="15"/>
        <v>0</v>
      </c>
      <c r="Q381" s="111">
        <f t="shared" si="16"/>
        <v>0</v>
      </c>
      <c r="R381" s="111">
        <f t="shared" si="17"/>
        <v>0</v>
      </c>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c r="GK381" s="92"/>
      <c r="GL381" s="92"/>
      <c r="GM381" s="92"/>
      <c r="GN381" s="92"/>
      <c r="GO381" s="92"/>
      <c r="GP381" s="92"/>
      <c r="GQ381" s="92"/>
    </row>
    <row r="382" spans="1:199" s="99" customFormat="1">
      <c r="A382" s="109" t="s">
        <v>552</v>
      </c>
      <c r="B382" s="109"/>
      <c r="C382" s="109"/>
      <c r="D382" s="124"/>
      <c r="E382" s="125"/>
      <c r="F382" s="125"/>
      <c r="G382" s="126"/>
      <c r="H382" s="125"/>
      <c r="I382" s="126"/>
      <c r="J382" s="124"/>
      <c r="K382" s="126"/>
      <c r="L382" s="92"/>
      <c r="M382" s="92"/>
      <c r="N382" s="92"/>
      <c r="O382" s="92"/>
      <c r="P382" s="111">
        <f t="shared" si="15"/>
        <v>0</v>
      </c>
      <c r="Q382" s="111">
        <f t="shared" si="16"/>
        <v>0</v>
      </c>
      <c r="R382" s="111">
        <f t="shared" si="17"/>
        <v>0</v>
      </c>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c r="GM382" s="92"/>
      <c r="GN382" s="92"/>
      <c r="GO382" s="92"/>
      <c r="GP382" s="92"/>
      <c r="GQ382" s="92"/>
    </row>
    <row r="383" spans="1:199" s="99" customFormat="1">
      <c r="A383" s="109" t="s">
        <v>553</v>
      </c>
      <c r="B383" s="109"/>
      <c r="C383" s="109"/>
      <c r="D383" s="124"/>
      <c r="E383" s="125"/>
      <c r="F383" s="125"/>
      <c r="G383" s="126"/>
      <c r="H383" s="125"/>
      <c r="I383" s="126"/>
      <c r="J383" s="124"/>
      <c r="K383" s="126"/>
      <c r="L383" s="92"/>
      <c r="M383" s="92"/>
      <c r="N383" s="92"/>
      <c r="O383" s="92"/>
      <c r="P383" s="111">
        <f t="shared" si="15"/>
        <v>0</v>
      </c>
      <c r="Q383" s="111">
        <f t="shared" si="16"/>
        <v>0</v>
      </c>
      <c r="R383" s="111">
        <f t="shared" si="17"/>
        <v>0</v>
      </c>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c r="GK383" s="92"/>
      <c r="GL383" s="92"/>
      <c r="GM383" s="92"/>
      <c r="GN383" s="92"/>
      <c r="GO383" s="92"/>
      <c r="GP383" s="92"/>
      <c r="GQ383" s="92"/>
    </row>
    <row r="384" spans="1:199" s="99" customFormat="1">
      <c r="A384" s="109" t="s">
        <v>554</v>
      </c>
      <c r="B384" s="109"/>
      <c r="C384" s="109"/>
      <c r="D384" s="124"/>
      <c r="E384" s="125"/>
      <c r="F384" s="125"/>
      <c r="G384" s="126"/>
      <c r="H384" s="125"/>
      <c r="I384" s="126"/>
      <c r="J384" s="124"/>
      <c r="K384" s="126"/>
      <c r="L384" s="92"/>
      <c r="M384" s="92"/>
      <c r="N384" s="92"/>
      <c r="O384" s="92"/>
      <c r="P384" s="111">
        <f t="shared" si="15"/>
        <v>0</v>
      </c>
      <c r="Q384" s="111">
        <f t="shared" si="16"/>
        <v>0</v>
      </c>
      <c r="R384" s="111">
        <f t="shared" si="17"/>
        <v>0</v>
      </c>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c r="GM384" s="92"/>
      <c r="GN384" s="92"/>
      <c r="GO384" s="92"/>
      <c r="GP384" s="92"/>
      <c r="GQ384" s="92"/>
    </row>
    <row r="385" spans="1:199" s="99" customFormat="1">
      <c r="A385" s="109" t="s">
        <v>555</v>
      </c>
      <c r="B385" s="109"/>
      <c r="C385" s="109"/>
      <c r="D385" s="124"/>
      <c r="E385" s="125"/>
      <c r="F385" s="125"/>
      <c r="G385" s="126"/>
      <c r="H385" s="125"/>
      <c r="I385" s="126"/>
      <c r="J385" s="124"/>
      <c r="K385" s="126"/>
      <c r="L385" s="92"/>
      <c r="M385" s="92"/>
      <c r="N385" s="92"/>
      <c r="O385" s="92"/>
      <c r="P385" s="111">
        <f t="shared" si="15"/>
        <v>0</v>
      </c>
      <c r="Q385" s="111">
        <f t="shared" si="16"/>
        <v>0</v>
      </c>
      <c r="R385" s="111">
        <f t="shared" si="17"/>
        <v>0</v>
      </c>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c r="GM385" s="92"/>
      <c r="GN385" s="92"/>
      <c r="GO385" s="92"/>
      <c r="GP385" s="92"/>
      <c r="GQ385" s="92"/>
    </row>
    <row r="386" spans="1:199" s="99" customFormat="1">
      <c r="A386" s="109" t="s">
        <v>556</v>
      </c>
      <c r="B386" s="109"/>
      <c r="C386" s="109"/>
      <c r="D386" s="124"/>
      <c r="E386" s="125"/>
      <c r="F386" s="125"/>
      <c r="G386" s="126"/>
      <c r="H386" s="125"/>
      <c r="I386" s="126"/>
      <c r="J386" s="124"/>
      <c r="K386" s="126"/>
      <c r="L386" s="92"/>
      <c r="M386" s="92"/>
      <c r="N386" s="92"/>
      <c r="O386" s="92"/>
      <c r="P386" s="111">
        <f t="shared" si="15"/>
        <v>0</v>
      </c>
      <c r="Q386" s="111">
        <f t="shared" si="16"/>
        <v>0</v>
      </c>
      <c r="R386" s="111">
        <f t="shared" si="17"/>
        <v>0</v>
      </c>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c r="GM386" s="92"/>
      <c r="GN386" s="92"/>
      <c r="GO386" s="92"/>
      <c r="GP386" s="92"/>
      <c r="GQ386" s="92"/>
    </row>
    <row r="387" spans="1:199" s="99" customFormat="1">
      <c r="A387" s="109" t="s">
        <v>557</v>
      </c>
      <c r="B387" s="109"/>
      <c r="C387" s="109"/>
      <c r="D387" s="124"/>
      <c r="E387" s="125"/>
      <c r="F387" s="125"/>
      <c r="G387" s="126"/>
      <c r="H387" s="125"/>
      <c r="I387" s="126"/>
      <c r="J387" s="124"/>
      <c r="K387" s="126"/>
      <c r="L387" s="92"/>
      <c r="M387" s="92"/>
      <c r="N387" s="92"/>
      <c r="O387" s="92"/>
      <c r="P387" s="111">
        <f t="shared" si="15"/>
        <v>0</v>
      </c>
      <c r="Q387" s="111">
        <f t="shared" si="16"/>
        <v>0</v>
      </c>
      <c r="R387" s="111">
        <f t="shared" si="17"/>
        <v>0</v>
      </c>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c r="GK387" s="92"/>
      <c r="GL387" s="92"/>
      <c r="GM387" s="92"/>
      <c r="GN387" s="92"/>
      <c r="GO387" s="92"/>
      <c r="GP387" s="92"/>
      <c r="GQ387" s="92"/>
    </row>
    <row r="388" spans="1:199" s="99" customFormat="1">
      <c r="A388" s="109" t="s">
        <v>558</v>
      </c>
      <c r="B388" s="109"/>
      <c r="C388" s="109"/>
      <c r="D388" s="124"/>
      <c r="E388" s="125"/>
      <c r="F388" s="125"/>
      <c r="G388" s="126"/>
      <c r="H388" s="125"/>
      <c r="I388" s="126"/>
      <c r="J388" s="124"/>
      <c r="K388" s="126"/>
      <c r="L388" s="92"/>
      <c r="M388" s="92"/>
      <c r="N388" s="92"/>
      <c r="O388" s="92"/>
      <c r="P388" s="111">
        <f t="shared" si="15"/>
        <v>0</v>
      </c>
      <c r="Q388" s="111">
        <f t="shared" si="16"/>
        <v>0</v>
      </c>
      <c r="R388" s="111">
        <f t="shared" si="17"/>
        <v>0</v>
      </c>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c r="GM388" s="92"/>
      <c r="GN388" s="92"/>
      <c r="GO388" s="92"/>
      <c r="GP388" s="92"/>
      <c r="GQ388" s="92"/>
    </row>
    <row r="389" spans="1:199" s="99" customFormat="1">
      <c r="A389" s="109" t="s">
        <v>559</v>
      </c>
      <c r="B389" s="109"/>
      <c r="C389" s="109"/>
      <c r="D389" s="124"/>
      <c r="E389" s="125"/>
      <c r="F389" s="125"/>
      <c r="G389" s="126"/>
      <c r="H389" s="125"/>
      <c r="I389" s="126"/>
      <c r="J389" s="124"/>
      <c r="K389" s="126"/>
      <c r="L389" s="92"/>
      <c r="M389" s="92"/>
      <c r="N389" s="92"/>
      <c r="O389" s="92"/>
      <c r="P389" s="111">
        <f t="shared" si="15"/>
        <v>0</v>
      </c>
      <c r="Q389" s="111">
        <f t="shared" si="16"/>
        <v>0</v>
      </c>
      <c r="R389" s="111">
        <f t="shared" si="17"/>
        <v>0</v>
      </c>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c r="GK389" s="92"/>
      <c r="GL389" s="92"/>
      <c r="GM389" s="92"/>
      <c r="GN389" s="92"/>
      <c r="GO389" s="92"/>
      <c r="GP389" s="92"/>
      <c r="GQ389" s="92"/>
    </row>
    <row r="390" spans="1:199" s="99" customFormat="1">
      <c r="A390" s="109" t="s">
        <v>560</v>
      </c>
      <c r="B390" s="109"/>
      <c r="C390" s="109"/>
      <c r="D390" s="124"/>
      <c r="E390" s="125"/>
      <c r="F390" s="125"/>
      <c r="G390" s="126"/>
      <c r="H390" s="125"/>
      <c r="I390" s="126"/>
      <c r="J390" s="124"/>
      <c r="K390" s="126"/>
      <c r="L390" s="92"/>
      <c r="M390" s="92"/>
      <c r="N390" s="92"/>
      <c r="O390" s="92"/>
      <c r="P390" s="111">
        <f t="shared" si="15"/>
        <v>0</v>
      </c>
      <c r="Q390" s="111">
        <f t="shared" si="16"/>
        <v>0</v>
      </c>
      <c r="R390" s="111">
        <f t="shared" si="17"/>
        <v>0</v>
      </c>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c r="GM390" s="92"/>
      <c r="GN390" s="92"/>
      <c r="GO390" s="92"/>
      <c r="GP390" s="92"/>
      <c r="GQ390" s="92"/>
    </row>
    <row r="391" spans="1:199" s="99" customFormat="1">
      <c r="A391" s="109" t="s">
        <v>561</v>
      </c>
      <c r="B391" s="109"/>
      <c r="C391" s="109"/>
      <c r="D391" s="124"/>
      <c r="E391" s="125"/>
      <c r="F391" s="125"/>
      <c r="G391" s="126"/>
      <c r="H391" s="125"/>
      <c r="I391" s="126"/>
      <c r="J391" s="124"/>
      <c r="K391" s="126"/>
      <c r="L391" s="92"/>
      <c r="M391" s="92"/>
      <c r="N391" s="92"/>
      <c r="O391" s="92"/>
      <c r="P391" s="111">
        <f t="shared" si="15"/>
        <v>0</v>
      </c>
      <c r="Q391" s="111">
        <f t="shared" si="16"/>
        <v>0</v>
      </c>
      <c r="R391" s="111">
        <f t="shared" si="17"/>
        <v>0</v>
      </c>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c r="GK391" s="92"/>
      <c r="GL391" s="92"/>
      <c r="GM391" s="92"/>
      <c r="GN391" s="92"/>
      <c r="GO391" s="92"/>
      <c r="GP391" s="92"/>
      <c r="GQ391" s="92"/>
    </row>
    <row r="392" spans="1:199" s="99" customFormat="1">
      <c r="A392" s="109" t="s">
        <v>562</v>
      </c>
      <c r="B392" s="109"/>
      <c r="C392" s="109"/>
      <c r="D392" s="124"/>
      <c r="E392" s="125"/>
      <c r="F392" s="125"/>
      <c r="G392" s="126"/>
      <c r="H392" s="125"/>
      <c r="I392" s="126"/>
      <c r="J392" s="124"/>
      <c r="K392" s="126"/>
      <c r="L392" s="92"/>
      <c r="M392" s="92"/>
      <c r="N392" s="92"/>
      <c r="O392" s="92"/>
      <c r="P392" s="111">
        <f t="shared" si="15"/>
        <v>0</v>
      </c>
      <c r="Q392" s="111">
        <f t="shared" si="16"/>
        <v>0</v>
      </c>
      <c r="R392" s="111">
        <f t="shared" si="17"/>
        <v>0</v>
      </c>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c r="GM392" s="92"/>
      <c r="GN392" s="92"/>
      <c r="GO392" s="92"/>
      <c r="GP392" s="92"/>
      <c r="GQ392" s="92"/>
    </row>
    <row r="393" spans="1:199" s="99" customFormat="1">
      <c r="A393" s="109" t="s">
        <v>563</v>
      </c>
      <c r="B393" s="109"/>
      <c r="C393" s="109"/>
      <c r="D393" s="124"/>
      <c r="E393" s="125"/>
      <c r="F393" s="125"/>
      <c r="G393" s="126"/>
      <c r="H393" s="125"/>
      <c r="I393" s="126"/>
      <c r="J393" s="124"/>
      <c r="K393" s="126"/>
      <c r="L393" s="92"/>
      <c r="M393" s="92"/>
      <c r="N393" s="92"/>
      <c r="O393" s="92"/>
      <c r="P393" s="111">
        <f t="shared" si="15"/>
        <v>0</v>
      </c>
      <c r="Q393" s="111">
        <f t="shared" si="16"/>
        <v>0</v>
      </c>
      <c r="R393" s="111">
        <f t="shared" si="17"/>
        <v>0</v>
      </c>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c r="GM393" s="92"/>
      <c r="GN393" s="92"/>
      <c r="GO393" s="92"/>
      <c r="GP393" s="92"/>
      <c r="GQ393" s="92"/>
    </row>
    <row r="394" spans="1:199" s="99" customFormat="1">
      <c r="A394" s="109" t="s">
        <v>564</v>
      </c>
      <c r="B394" s="109"/>
      <c r="C394" s="109"/>
      <c r="D394" s="124"/>
      <c r="E394" s="125"/>
      <c r="F394" s="125"/>
      <c r="G394" s="126"/>
      <c r="H394" s="125"/>
      <c r="I394" s="126"/>
      <c r="J394" s="124"/>
      <c r="K394" s="126"/>
      <c r="L394" s="92"/>
      <c r="M394" s="92"/>
      <c r="N394" s="92"/>
      <c r="O394" s="92"/>
      <c r="P394" s="111">
        <f t="shared" ref="P394:P403" si="18">IF($J394="Open",1,0)</f>
        <v>0</v>
      </c>
      <c r="Q394" s="111">
        <f t="shared" ref="Q394:Q403" si="19">IF($J394="Closed",1,0)</f>
        <v>0</v>
      </c>
      <c r="R394" s="111">
        <f t="shared" ref="R394:R403" si="20">IF($J394="On Hold",1,0)</f>
        <v>0</v>
      </c>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c r="GM394" s="92"/>
      <c r="GN394" s="92"/>
      <c r="GO394" s="92"/>
      <c r="GP394" s="92"/>
      <c r="GQ394" s="92"/>
    </row>
    <row r="395" spans="1:199" s="99" customFormat="1">
      <c r="A395" s="109" t="s">
        <v>565</v>
      </c>
      <c r="B395" s="109"/>
      <c r="C395" s="109"/>
      <c r="D395" s="124"/>
      <c r="E395" s="125"/>
      <c r="F395" s="125"/>
      <c r="G395" s="126"/>
      <c r="H395" s="125"/>
      <c r="I395" s="126"/>
      <c r="J395" s="124"/>
      <c r="K395" s="126"/>
      <c r="L395" s="92"/>
      <c r="M395" s="92"/>
      <c r="N395" s="92"/>
      <c r="O395" s="92"/>
      <c r="P395" s="111">
        <f t="shared" si="18"/>
        <v>0</v>
      </c>
      <c r="Q395" s="111">
        <f t="shared" si="19"/>
        <v>0</v>
      </c>
      <c r="R395" s="111">
        <f t="shared" si="20"/>
        <v>0</v>
      </c>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c r="GK395" s="92"/>
      <c r="GL395" s="92"/>
      <c r="GM395" s="92"/>
      <c r="GN395" s="92"/>
      <c r="GO395" s="92"/>
      <c r="GP395" s="92"/>
      <c r="GQ395" s="92"/>
    </row>
    <row r="396" spans="1:199" s="99" customFormat="1">
      <c r="A396" s="109" t="s">
        <v>566</v>
      </c>
      <c r="B396" s="109"/>
      <c r="C396" s="109"/>
      <c r="D396" s="124"/>
      <c r="E396" s="125"/>
      <c r="F396" s="125"/>
      <c r="G396" s="126"/>
      <c r="H396" s="125"/>
      <c r="I396" s="126"/>
      <c r="J396" s="124"/>
      <c r="K396" s="126"/>
      <c r="L396" s="92"/>
      <c r="M396" s="92"/>
      <c r="N396" s="92"/>
      <c r="O396" s="92"/>
      <c r="P396" s="111">
        <f t="shared" si="18"/>
        <v>0</v>
      </c>
      <c r="Q396" s="111">
        <f t="shared" si="19"/>
        <v>0</v>
      </c>
      <c r="R396" s="111">
        <f t="shared" si="20"/>
        <v>0</v>
      </c>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c r="GM396" s="92"/>
      <c r="GN396" s="92"/>
      <c r="GO396" s="92"/>
      <c r="GP396" s="92"/>
      <c r="GQ396" s="92"/>
    </row>
    <row r="397" spans="1:199" s="99" customFormat="1">
      <c r="A397" s="109" t="s">
        <v>567</v>
      </c>
      <c r="B397" s="109"/>
      <c r="C397" s="109"/>
      <c r="D397" s="124"/>
      <c r="E397" s="125"/>
      <c r="F397" s="125"/>
      <c r="G397" s="126"/>
      <c r="H397" s="125"/>
      <c r="I397" s="126"/>
      <c r="J397" s="124"/>
      <c r="K397" s="126"/>
      <c r="L397" s="92"/>
      <c r="M397" s="92"/>
      <c r="N397" s="92"/>
      <c r="O397" s="92"/>
      <c r="P397" s="111">
        <f t="shared" si="18"/>
        <v>0</v>
      </c>
      <c r="Q397" s="111">
        <f t="shared" si="19"/>
        <v>0</v>
      </c>
      <c r="R397" s="111">
        <f t="shared" si="20"/>
        <v>0</v>
      </c>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c r="GK397" s="92"/>
      <c r="GL397" s="92"/>
      <c r="GM397" s="92"/>
      <c r="GN397" s="92"/>
      <c r="GO397" s="92"/>
      <c r="GP397" s="92"/>
      <c r="GQ397" s="92"/>
    </row>
    <row r="398" spans="1:199" s="99" customFormat="1">
      <c r="A398" s="109" t="s">
        <v>568</v>
      </c>
      <c r="B398" s="109"/>
      <c r="C398" s="109"/>
      <c r="D398" s="124"/>
      <c r="E398" s="125"/>
      <c r="F398" s="125"/>
      <c r="G398" s="126"/>
      <c r="H398" s="125"/>
      <c r="I398" s="126"/>
      <c r="J398" s="124"/>
      <c r="K398" s="126"/>
      <c r="L398" s="92"/>
      <c r="M398" s="92"/>
      <c r="N398" s="92"/>
      <c r="O398" s="92"/>
      <c r="P398" s="111">
        <f t="shared" si="18"/>
        <v>0</v>
      </c>
      <c r="Q398" s="111">
        <f t="shared" si="19"/>
        <v>0</v>
      </c>
      <c r="R398" s="111">
        <f t="shared" si="20"/>
        <v>0</v>
      </c>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row>
    <row r="399" spans="1:199" s="99" customFormat="1">
      <c r="A399" s="109" t="s">
        <v>569</v>
      </c>
      <c r="B399" s="109"/>
      <c r="C399" s="109"/>
      <c r="D399" s="124"/>
      <c r="E399" s="125"/>
      <c r="F399" s="125"/>
      <c r="G399" s="126"/>
      <c r="H399" s="125"/>
      <c r="I399" s="126"/>
      <c r="J399" s="124"/>
      <c r="K399" s="126"/>
      <c r="L399" s="92"/>
      <c r="M399" s="92"/>
      <c r="N399" s="92"/>
      <c r="O399" s="92"/>
      <c r="P399" s="111">
        <f t="shared" si="18"/>
        <v>0</v>
      </c>
      <c r="Q399" s="111">
        <f t="shared" si="19"/>
        <v>0</v>
      </c>
      <c r="R399" s="111">
        <f t="shared" si="20"/>
        <v>0</v>
      </c>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c r="GM399" s="92"/>
      <c r="GN399" s="92"/>
      <c r="GO399" s="92"/>
      <c r="GP399" s="92"/>
      <c r="GQ399" s="92"/>
    </row>
    <row r="400" spans="1:199" s="99" customFormat="1">
      <c r="A400" s="109" t="s">
        <v>570</v>
      </c>
      <c r="B400" s="109"/>
      <c r="C400" s="109"/>
      <c r="D400" s="124"/>
      <c r="E400" s="125"/>
      <c r="F400" s="125"/>
      <c r="G400" s="126"/>
      <c r="H400" s="125"/>
      <c r="I400" s="126"/>
      <c r="J400" s="124"/>
      <c r="K400" s="126"/>
      <c r="L400" s="92"/>
      <c r="M400" s="92"/>
      <c r="N400" s="92"/>
      <c r="O400" s="92"/>
      <c r="P400" s="111">
        <f t="shared" si="18"/>
        <v>0</v>
      </c>
      <c r="Q400" s="111">
        <f t="shared" si="19"/>
        <v>0</v>
      </c>
      <c r="R400" s="111">
        <f t="shared" si="20"/>
        <v>0</v>
      </c>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c r="GK400" s="92"/>
      <c r="GL400" s="92"/>
      <c r="GM400" s="92"/>
      <c r="GN400" s="92"/>
      <c r="GO400" s="92"/>
      <c r="GP400" s="92"/>
      <c r="GQ400" s="92"/>
    </row>
    <row r="401" spans="1:199" s="99" customFormat="1">
      <c r="A401" s="109" t="s">
        <v>571</v>
      </c>
      <c r="B401" s="109"/>
      <c r="C401" s="109"/>
      <c r="D401" s="124"/>
      <c r="E401" s="125"/>
      <c r="F401" s="125"/>
      <c r="G401" s="126"/>
      <c r="H401" s="125"/>
      <c r="I401" s="126"/>
      <c r="J401" s="124"/>
      <c r="K401" s="126"/>
      <c r="L401" s="92"/>
      <c r="M401" s="92"/>
      <c r="N401" s="92"/>
      <c r="O401" s="92"/>
      <c r="P401" s="111">
        <f t="shared" si="18"/>
        <v>0</v>
      </c>
      <c r="Q401" s="111">
        <f t="shared" si="19"/>
        <v>0</v>
      </c>
      <c r="R401" s="111">
        <f t="shared" si="20"/>
        <v>0</v>
      </c>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c r="GM401" s="92"/>
      <c r="GN401" s="92"/>
      <c r="GO401" s="92"/>
      <c r="GP401" s="92"/>
      <c r="GQ401" s="92"/>
    </row>
    <row r="402" spans="1:199" s="99" customFormat="1">
      <c r="A402" s="109" t="s">
        <v>572</v>
      </c>
      <c r="B402" s="109"/>
      <c r="C402" s="109"/>
      <c r="D402" s="124"/>
      <c r="E402" s="125"/>
      <c r="F402" s="125"/>
      <c r="G402" s="126"/>
      <c r="H402" s="125"/>
      <c r="I402" s="126"/>
      <c r="J402" s="124"/>
      <c r="K402" s="126"/>
      <c r="L402" s="92"/>
      <c r="M402" s="92"/>
      <c r="N402" s="92"/>
      <c r="O402" s="92"/>
      <c r="P402" s="111">
        <f t="shared" si="18"/>
        <v>0</v>
      </c>
      <c r="Q402" s="111">
        <f t="shared" si="19"/>
        <v>0</v>
      </c>
      <c r="R402" s="111">
        <f t="shared" si="20"/>
        <v>0</v>
      </c>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c r="GM402" s="92"/>
      <c r="GN402" s="92"/>
      <c r="GO402" s="92"/>
      <c r="GP402" s="92"/>
      <c r="GQ402" s="92"/>
    </row>
    <row r="403" spans="1:199" s="2" customFormat="1" ht="15" customHeight="1">
      <c r="A403" s="109"/>
      <c r="B403" s="109"/>
      <c r="C403" s="109"/>
      <c r="D403" s="124" t="s">
        <v>577</v>
      </c>
      <c r="E403" s="125"/>
      <c r="F403" s="125"/>
      <c r="G403" s="126"/>
      <c r="H403" s="125"/>
      <c r="I403" s="126"/>
      <c r="J403" s="124"/>
      <c r="K403" s="126"/>
      <c r="L403" s="92"/>
      <c r="M403" s="92"/>
      <c r="N403" s="92"/>
      <c r="O403" s="92"/>
      <c r="P403" s="111">
        <f t="shared" si="18"/>
        <v>0</v>
      </c>
      <c r="Q403" s="111">
        <f t="shared" si="19"/>
        <v>0</v>
      </c>
      <c r="R403" s="111">
        <f t="shared" si="20"/>
        <v>0</v>
      </c>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c r="GK403" s="92"/>
      <c r="GL403" s="92"/>
      <c r="GM403" s="92"/>
      <c r="GN403" s="92"/>
      <c r="GO403" s="92"/>
      <c r="GP403" s="92"/>
      <c r="GQ403" s="92"/>
    </row>
    <row r="404" spans="1:199" s="2" customFormat="1" ht="18" customHeight="1">
      <c r="A404" s="109"/>
      <c r="B404" s="109"/>
      <c r="C404" s="109"/>
      <c r="D404" s="124" t="s">
        <v>577</v>
      </c>
      <c r="E404" s="125"/>
      <c r="F404" s="125"/>
      <c r="G404" s="126"/>
      <c r="H404" s="125"/>
      <c r="I404" s="126"/>
      <c r="J404" s="124"/>
      <c r="K404" s="126"/>
      <c r="L404" s="92"/>
      <c r="M404" s="92"/>
      <c r="N404" s="92"/>
      <c r="O404" s="92"/>
      <c r="P404" s="111">
        <f>IF($J404="Open",1,0)</f>
        <v>0</v>
      </c>
      <c r="Q404" s="111">
        <f>IF($J404="Closed",1,0)</f>
        <v>0</v>
      </c>
      <c r="R404" s="111">
        <f>IF($J404="On Hold",1,0)</f>
        <v>0</v>
      </c>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c r="GK404" s="92"/>
      <c r="GL404" s="92"/>
      <c r="GM404" s="92"/>
      <c r="GN404" s="92"/>
      <c r="GO404" s="92"/>
      <c r="GP404" s="92"/>
      <c r="GQ404" s="92"/>
    </row>
    <row r="405" spans="1:199" s="2" customFormat="1">
      <c r="A405" s="109"/>
      <c r="B405" s="109"/>
      <c r="C405" s="109"/>
      <c r="D405" s="124" t="s">
        <v>577</v>
      </c>
      <c r="E405" s="125"/>
      <c r="F405" s="125"/>
      <c r="G405" s="126"/>
      <c r="H405" s="125"/>
      <c r="I405" s="126"/>
      <c r="J405" s="124"/>
      <c r="K405" s="126"/>
      <c r="L405" s="92"/>
      <c r="M405" s="92"/>
      <c r="N405" s="92"/>
      <c r="O405" s="92"/>
      <c r="P405" s="111">
        <f>IF($J405="Open",1,0)</f>
        <v>0</v>
      </c>
      <c r="Q405" s="111">
        <f>IF($J405="Closed",1,0)</f>
        <v>0</v>
      </c>
      <c r="R405" s="111">
        <f>IF($J405="On Hold",1,0)</f>
        <v>0</v>
      </c>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c r="GM405" s="92"/>
      <c r="GN405" s="92"/>
      <c r="GO405" s="92"/>
      <c r="GP405" s="92"/>
      <c r="GQ405" s="92"/>
    </row>
    <row r="406" spans="1:199" s="2" customFormat="1" ht="25.5">
      <c r="A406" s="18" t="s">
        <v>576</v>
      </c>
      <c r="B406" s="18"/>
      <c r="C406" s="12"/>
      <c r="D406" s="11"/>
      <c r="E406" s="11"/>
      <c r="F406" s="11"/>
      <c r="G406" s="11"/>
      <c r="H406" s="11"/>
      <c r="I406" s="13"/>
      <c r="J406" s="25"/>
      <c r="K406" s="11"/>
      <c r="L406" s="11"/>
      <c r="M406" s="11"/>
      <c r="N406" s="11"/>
      <c r="O406" s="11"/>
      <c r="P406" s="11"/>
      <c r="Q406" s="11"/>
      <c r="R406" s="11"/>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c r="GM406" s="92"/>
      <c r="GN406" s="92"/>
      <c r="GO406" s="92"/>
      <c r="GP406" s="92"/>
      <c r="GQ406" s="92"/>
    </row>
    <row r="407" spans="1:199" s="2" customFormat="1">
      <c r="C407" s="1"/>
      <c r="I407" s="3"/>
      <c r="J407" s="24"/>
      <c r="L407" s="92"/>
      <c r="M407" s="92"/>
      <c r="N407" s="92"/>
      <c r="O407" s="92"/>
      <c r="P407" s="112">
        <f>SUM(P9:P406)</f>
        <v>0</v>
      </c>
      <c r="Q407" s="112">
        <f>SUM(Q9:Q406)</f>
        <v>0</v>
      </c>
      <c r="R407" s="112">
        <f>SUM(R9:R406)</f>
        <v>0</v>
      </c>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c r="GK407" s="92"/>
      <c r="GL407" s="92"/>
      <c r="GM407" s="92"/>
      <c r="GN407" s="92"/>
      <c r="GO407" s="92"/>
      <c r="GP407" s="92"/>
      <c r="GQ407" s="92"/>
    </row>
    <row r="408" spans="1:199" s="2" customFormat="1">
      <c r="C408" s="1"/>
      <c r="I408" s="3"/>
      <c r="J408" s="24"/>
      <c r="L408" s="92"/>
      <c r="M408" s="92"/>
      <c r="N408" s="92"/>
      <c r="O408" s="92"/>
      <c r="P408" s="111"/>
      <c r="Q408" s="111"/>
      <c r="R408" s="111"/>
      <c r="S408" s="110"/>
      <c r="T408" s="110"/>
      <c r="U408" s="110"/>
      <c r="V408" s="110"/>
      <c r="W408" s="110"/>
      <c r="X408" s="110"/>
      <c r="Y408" s="110"/>
      <c r="Z408" s="110"/>
      <c r="AA408" s="110"/>
      <c r="AB408" s="110"/>
      <c r="AC408" s="110"/>
      <c r="AD408" s="110"/>
      <c r="AE408" s="110"/>
      <c r="AF408" s="110"/>
      <c r="AG408" s="92"/>
      <c r="AH408" s="92"/>
      <c r="AI408" s="92"/>
      <c r="AJ408" s="92">
        <f>+I426*Q410</f>
        <v>0</v>
      </c>
      <c r="AK408" s="92" t="b">
        <f>IF($Y408="Draft",IF($K426=$K$50,1,0))</f>
        <v>0</v>
      </c>
      <c r="AL408" s="92" t="b">
        <f>IF($Y408="Open",IF($K426=$K$50,1,0))</f>
        <v>0</v>
      </c>
      <c r="AM408" s="92" t="b">
        <f>IF($Y408="Triggered",IF($K426=$K$50,1,0))</f>
        <v>0</v>
      </c>
      <c r="AN408" s="92">
        <f>IF($Y408="draft",IF($K426=$K$51,1,0),0)</f>
        <v>0</v>
      </c>
      <c r="AO408" s="92">
        <f>IF($Y408="open",IF($K426=$K$51,1,0),0)</f>
        <v>0</v>
      </c>
      <c r="AP408" s="92">
        <f>IF($Y408="Triggered",IF($K426=$K$51,1,0),0)</f>
        <v>0</v>
      </c>
      <c r="AQ408" s="92" t="b">
        <f>IF($Y408="Draft",IF($K426=$K$52,1,0))</f>
        <v>0</v>
      </c>
      <c r="AR408" s="92" t="b">
        <f>IF($Y408="Open",IF($K426=$K$52,1,0))</f>
        <v>0</v>
      </c>
      <c r="AS408" s="92" t="b">
        <f>IF($Y408="Triggered",IF($K426=$K$52,1,0))</f>
        <v>0</v>
      </c>
      <c r="AT408" s="92" t="b">
        <f>IF($Y408="Draft",IF($K426=$K$53,1,0))</f>
        <v>0</v>
      </c>
      <c r="AU408" s="92" t="b">
        <f>IF($Y408="Open",IF($K426=$K$53,1,0))</f>
        <v>0</v>
      </c>
      <c r="AV408" s="92" t="b">
        <f>IF($Y408="Triggered",IF($K426=$K$53,1,0))</f>
        <v>0</v>
      </c>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c r="GI408" s="92"/>
      <c r="GJ408" s="92"/>
      <c r="GK408" s="92"/>
      <c r="GL408" s="92"/>
      <c r="GM408" s="92"/>
      <c r="GN408" s="92"/>
      <c r="GO408" s="92"/>
      <c r="GP408" s="92"/>
      <c r="GQ408" s="92"/>
    </row>
    <row r="409" spans="1:199">
      <c r="A409" s="2"/>
      <c r="B409" s="2"/>
      <c r="C409" s="1"/>
      <c r="D409" s="2"/>
      <c r="E409" s="2"/>
      <c r="F409" s="2"/>
      <c r="G409" s="2"/>
      <c r="H409" s="2"/>
      <c r="I409" s="3"/>
      <c r="J409" s="24"/>
      <c r="K409" s="2"/>
      <c r="L409" s="92"/>
      <c r="M409" s="92"/>
      <c r="N409" s="92"/>
      <c r="O409" s="92"/>
      <c r="P409" s="111"/>
      <c r="Q409" s="111"/>
      <c r="R409" s="111"/>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c r="GK409" s="92"/>
      <c r="GL409" s="92"/>
      <c r="GM409" s="92"/>
      <c r="GN409" s="92"/>
      <c r="GO409" s="92"/>
      <c r="GP409" s="92"/>
      <c r="GQ409" s="92"/>
    </row>
    <row r="410" spans="1:199">
      <c r="A410" s="2"/>
      <c r="B410" s="2"/>
      <c r="C410" s="1"/>
      <c r="D410" s="2"/>
      <c r="E410" s="2"/>
      <c r="F410" s="2"/>
      <c r="G410" s="2"/>
      <c r="H410" s="2"/>
      <c r="I410" s="3"/>
      <c r="J410" s="24"/>
      <c r="K410" s="2"/>
      <c r="L410" s="110"/>
      <c r="M410" s="110"/>
      <c r="N410" s="110"/>
      <c r="O410" s="110"/>
      <c r="P410" s="113"/>
      <c r="Q410" s="113"/>
      <c r="R410" s="113"/>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c r="GK410" s="92"/>
      <c r="GL410" s="92"/>
      <c r="GM410" s="92"/>
      <c r="GN410" s="92"/>
      <c r="GO410" s="92"/>
      <c r="GP410" s="92"/>
      <c r="GQ410" s="92"/>
    </row>
    <row r="411" spans="1:199">
      <c r="A411" s="2"/>
      <c r="B411" s="2"/>
      <c r="C411" s="1"/>
      <c r="D411" s="2"/>
      <c r="E411" s="2"/>
      <c r="F411" s="2"/>
      <c r="G411" s="2"/>
      <c r="H411" s="2"/>
      <c r="I411" s="3"/>
      <c r="J411" s="24"/>
      <c r="K411" s="2"/>
      <c r="L411" s="92"/>
      <c r="M411" s="92"/>
      <c r="N411" s="92"/>
      <c r="O411" s="92"/>
      <c r="P411" s="111"/>
      <c r="Q411" s="111"/>
      <c r="R411" s="111"/>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c r="GI411" s="92"/>
      <c r="GJ411" s="92"/>
      <c r="GK411" s="92"/>
      <c r="GL411" s="92"/>
      <c r="GM411" s="92"/>
      <c r="GN411" s="92"/>
      <c r="GO411" s="92"/>
      <c r="GP411" s="92"/>
      <c r="GQ411" s="92"/>
    </row>
    <row r="412" spans="1:199">
      <c r="A412" s="2"/>
      <c r="B412" s="2"/>
      <c r="C412" s="1"/>
      <c r="D412" s="2"/>
      <c r="E412" s="2"/>
      <c r="F412" s="2"/>
      <c r="G412" s="2"/>
      <c r="H412" s="2"/>
      <c r="I412" s="3"/>
      <c r="J412" s="24"/>
      <c r="K412" s="2"/>
      <c r="L412" s="92"/>
      <c r="M412" s="92"/>
      <c r="N412" s="92"/>
      <c r="O412" s="92"/>
      <c r="P412" s="111"/>
      <c r="Q412" s="111"/>
      <c r="R412" s="111"/>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c r="GK412" s="92"/>
      <c r="GL412" s="92"/>
      <c r="GM412" s="92"/>
      <c r="GN412" s="92"/>
      <c r="GO412" s="92"/>
      <c r="GP412" s="92"/>
      <c r="GQ412" s="92"/>
    </row>
    <row r="413" spans="1:199" ht="15.75">
      <c r="A413" s="17" t="s">
        <v>90</v>
      </c>
      <c r="B413" s="17"/>
      <c r="C413" s="1"/>
      <c r="D413" s="2"/>
      <c r="E413" s="2"/>
      <c r="F413" s="2"/>
      <c r="G413" s="2"/>
      <c r="H413" s="2"/>
      <c r="I413" s="3"/>
      <c r="J413" s="24"/>
      <c r="K413" s="2"/>
      <c r="L413" s="92"/>
      <c r="M413" s="92"/>
      <c r="N413" s="92"/>
      <c r="O413" s="92"/>
      <c r="P413" s="111"/>
      <c r="Q413" s="111"/>
      <c r="R413" s="111"/>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c r="GI413" s="92"/>
      <c r="GJ413" s="92"/>
      <c r="GK413" s="92"/>
      <c r="GL413" s="92"/>
      <c r="GM413" s="92"/>
      <c r="GN413" s="92"/>
      <c r="GO413" s="92"/>
      <c r="GP413" s="92"/>
      <c r="GQ413" s="92"/>
    </row>
    <row r="414" spans="1:199" ht="22.5">
      <c r="A414" s="21" t="s">
        <v>31</v>
      </c>
      <c r="B414" s="21"/>
      <c r="C414" s="21" t="s">
        <v>31</v>
      </c>
      <c r="D414" s="21" t="s">
        <v>31</v>
      </c>
      <c r="E414" s="21" t="s">
        <v>31</v>
      </c>
      <c r="F414" s="21" t="s">
        <v>31</v>
      </c>
      <c r="G414" s="21" t="s">
        <v>31</v>
      </c>
      <c r="H414" s="21"/>
      <c r="I414" s="21" t="s">
        <v>31</v>
      </c>
      <c r="J414" s="21" t="s">
        <v>31</v>
      </c>
      <c r="K414" s="21" t="s">
        <v>31</v>
      </c>
      <c r="L414" s="92"/>
      <c r="M414" s="92"/>
      <c r="N414" s="92"/>
      <c r="O414" s="92"/>
      <c r="P414" s="111"/>
      <c r="Q414" s="111"/>
      <c r="R414" s="111"/>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2"/>
      <c r="CR414" s="92"/>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2"/>
      <c r="FC414" s="92"/>
      <c r="FD414" s="92"/>
      <c r="FE414" s="92"/>
      <c r="FF414" s="92"/>
      <c r="FG414" s="92"/>
      <c r="FH414" s="92"/>
      <c r="FI414" s="92"/>
      <c r="FJ414" s="92"/>
      <c r="FK414" s="92"/>
      <c r="FL414" s="92"/>
      <c r="FM414" s="92"/>
      <c r="FN414" s="92"/>
      <c r="FO414" s="92"/>
      <c r="FP414" s="92"/>
      <c r="FQ414" s="92"/>
      <c r="FR414" s="92"/>
      <c r="FS414" s="92"/>
      <c r="FT414" s="92"/>
      <c r="FU414" s="92"/>
      <c r="FV414" s="92"/>
      <c r="FW414" s="92"/>
      <c r="FX414" s="92"/>
      <c r="FY414" s="92"/>
      <c r="FZ414" s="92"/>
      <c r="GA414" s="92"/>
      <c r="GB414" s="92"/>
      <c r="GC414" s="92"/>
      <c r="GD414" s="92"/>
      <c r="GE414" s="92"/>
      <c r="GF414" s="92"/>
      <c r="GG414" s="92"/>
      <c r="GH414" s="92"/>
      <c r="GI414" s="92"/>
      <c r="GJ414" s="92"/>
      <c r="GK414" s="92"/>
      <c r="GL414" s="92"/>
      <c r="GM414" s="92"/>
      <c r="GN414" s="92"/>
      <c r="GO414" s="92"/>
      <c r="GP414" s="92"/>
      <c r="GQ414" s="92"/>
    </row>
    <row r="415" spans="1:199">
      <c r="A415" s="2"/>
      <c r="B415" s="2"/>
      <c r="C415" s="1"/>
      <c r="D415" s="2"/>
      <c r="E415" s="2"/>
      <c r="F415" s="2"/>
      <c r="G415" s="2"/>
      <c r="H415" s="2"/>
      <c r="I415" s="3"/>
      <c r="J415" s="24"/>
      <c r="K415" s="2"/>
      <c r="L415" s="92"/>
      <c r="M415" s="92"/>
      <c r="N415" s="92"/>
      <c r="O415" s="92"/>
      <c r="P415" s="111"/>
      <c r="Q415" s="111"/>
      <c r="R415" s="111"/>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c r="CM415" s="92"/>
      <c r="CN415" s="92"/>
      <c r="CO415" s="92"/>
      <c r="CP415" s="92"/>
      <c r="CQ415" s="92"/>
      <c r="CR415" s="92"/>
      <c r="CS415" s="92"/>
      <c r="CT415" s="92"/>
      <c r="CU415" s="92"/>
      <c r="CV415" s="92"/>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c r="FB415" s="92"/>
      <c r="FC415" s="92"/>
      <c r="FD415" s="92"/>
      <c r="FE415" s="92"/>
      <c r="FF415" s="92"/>
      <c r="FG415" s="92"/>
      <c r="FH415" s="92"/>
      <c r="FI415" s="92"/>
      <c r="FJ415" s="92"/>
      <c r="FK415" s="92"/>
      <c r="FL415" s="92"/>
      <c r="FM415" s="92"/>
      <c r="FN415" s="92"/>
      <c r="FO415" s="92"/>
      <c r="FP415" s="92"/>
      <c r="FQ415" s="92"/>
      <c r="FR415" s="92"/>
      <c r="FS415" s="92"/>
      <c r="FT415" s="92"/>
      <c r="FU415" s="92"/>
      <c r="FV415" s="92"/>
      <c r="FW415" s="92"/>
      <c r="FX415" s="92"/>
      <c r="FY415" s="92"/>
      <c r="FZ415" s="92"/>
      <c r="GA415" s="92"/>
      <c r="GB415" s="92"/>
      <c r="GC415" s="92"/>
      <c r="GD415" s="92"/>
      <c r="GE415" s="92"/>
      <c r="GF415" s="92"/>
      <c r="GG415" s="92"/>
      <c r="GH415" s="92"/>
      <c r="GI415" s="92"/>
      <c r="GJ415" s="92"/>
      <c r="GK415" s="92"/>
      <c r="GL415" s="92"/>
      <c r="GM415" s="92"/>
      <c r="GN415" s="92"/>
      <c r="GO415" s="92"/>
      <c r="GP415" s="92"/>
      <c r="GQ415" s="92"/>
    </row>
    <row r="416" spans="1:199" ht="15.75">
      <c r="A416" s="17" t="s">
        <v>27</v>
      </c>
      <c r="B416" s="17"/>
      <c r="C416" s="1"/>
      <c r="D416" s="2"/>
      <c r="E416" s="2"/>
      <c r="F416" s="2"/>
      <c r="G416" s="2"/>
      <c r="H416" s="2"/>
      <c r="I416" s="3"/>
      <c r="J416" s="24"/>
      <c r="K416" s="2"/>
      <c r="L416" s="92"/>
      <c r="M416" s="92"/>
      <c r="N416" s="92"/>
      <c r="O416" s="92"/>
      <c r="P416" s="111"/>
      <c r="Q416" s="111"/>
      <c r="R416" s="111"/>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c r="GK416" s="92"/>
      <c r="GL416" s="92"/>
      <c r="GM416" s="92"/>
      <c r="GN416" s="92"/>
      <c r="GO416" s="92"/>
      <c r="GP416" s="92"/>
      <c r="GQ416" s="92"/>
    </row>
    <row r="417" spans="1:199">
      <c r="A417" s="14"/>
      <c r="B417" s="115" t="s">
        <v>35</v>
      </c>
      <c r="C417" s="15"/>
      <c r="D417" s="14"/>
      <c r="E417" s="116"/>
      <c r="F417" s="14"/>
      <c r="G417" s="14"/>
      <c r="H417" s="14"/>
      <c r="I417" s="117"/>
      <c r="J417" s="115" t="s">
        <v>17</v>
      </c>
      <c r="K417" s="15"/>
      <c r="L417" s="92"/>
      <c r="M417" s="92"/>
      <c r="N417" s="92"/>
      <c r="O417" s="92"/>
      <c r="P417" s="111"/>
      <c r="Q417" s="111"/>
      <c r="R417" s="111"/>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c r="CM417" s="92"/>
      <c r="CN417" s="92"/>
      <c r="CO417" s="92"/>
      <c r="CP417" s="92"/>
      <c r="CQ417" s="92"/>
      <c r="CR417" s="92"/>
      <c r="CS417" s="92"/>
      <c r="CT417" s="92"/>
      <c r="CU417" s="92"/>
      <c r="CV417" s="92"/>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c r="FB417" s="92"/>
      <c r="FC417" s="92"/>
      <c r="FD417" s="92"/>
      <c r="FE417" s="92"/>
      <c r="FF417" s="92"/>
      <c r="FG417" s="92"/>
      <c r="FH417" s="92"/>
      <c r="FI417" s="92"/>
      <c r="FJ417" s="92"/>
      <c r="FK417" s="92"/>
      <c r="FL417" s="92"/>
      <c r="FM417" s="92"/>
      <c r="FN417" s="92"/>
      <c r="FO417" s="92"/>
      <c r="FP417" s="92"/>
      <c r="FQ417" s="92"/>
      <c r="FR417" s="92"/>
      <c r="FS417" s="92"/>
      <c r="FT417" s="92"/>
      <c r="FU417" s="92"/>
      <c r="FV417" s="92"/>
      <c r="FW417" s="92"/>
      <c r="FX417" s="92"/>
      <c r="FY417" s="92"/>
      <c r="FZ417" s="92"/>
      <c r="GA417" s="92"/>
      <c r="GB417" s="92"/>
      <c r="GC417" s="92"/>
      <c r="GD417" s="92"/>
      <c r="GE417" s="92"/>
      <c r="GF417" s="92"/>
      <c r="GG417" s="92"/>
      <c r="GH417" s="92"/>
      <c r="GI417" s="92"/>
      <c r="GJ417" s="92"/>
      <c r="GK417" s="92"/>
      <c r="GL417" s="92"/>
      <c r="GM417" s="92"/>
      <c r="GN417" s="92"/>
      <c r="GO417" s="92"/>
      <c r="GP417" s="92"/>
      <c r="GQ417" s="92"/>
    </row>
    <row r="418" spans="1:199">
      <c r="A418" s="14"/>
      <c r="B418" s="115" t="s">
        <v>36</v>
      </c>
      <c r="C418" s="15"/>
      <c r="D418" s="14"/>
      <c r="E418" s="118"/>
      <c r="F418" s="14"/>
      <c r="G418" s="14"/>
      <c r="H418" s="14"/>
      <c r="I418" s="117"/>
      <c r="J418" s="115" t="s">
        <v>19</v>
      </c>
      <c r="K418" s="15"/>
      <c r="L418" s="92"/>
      <c r="M418" s="92"/>
      <c r="N418" s="92"/>
      <c r="O418" s="92"/>
      <c r="P418" s="111"/>
      <c r="Q418" s="111"/>
      <c r="R418" s="111"/>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92"/>
      <c r="GQ418" s="92"/>
    </row>
    <row r="419" spans="1:199">
      <c r="A419" s="14"/>
      <c r="B419" s="115" t="s">
        <v>37</v>
      </c>
      <c r="C419" s="15"/>
      <c r="D419" s="14"/>
      <c r="E419" s="119"/>
      <c r="F419" s="14"/>
      <c r="G419" s="14"/>
      <c r="H419" s="14"/>
      <c r="I419" s="117"/>
      <c r="J419" s="115" t="s">
        <v>275</v>
      </c>
      <c r="K419" s="15"/>
      <c r="L419" s="92"/>
      <c r="M419" s="92"/>
      <c r="N419" s="92"/>
      <c r="O419" s="92"/>
      <c r="P419" s="111"/>
      <c r="Q419" s="111"/>
      <c r="R419" s="111"/>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c r="CM419" s="92"/>
      <c r="CN419" s="92"/>
      <c r="CO419" s="92"/>
      <c r="CP419" s="92"/>
      <c r="CQ419" s="92"/>
      <c r="CR419" s="92"/>
      <c r="CS419" s="92"/>
      <c r="CT419" s="92"/>
      <c r="CU419" s="92"/>
      <c r="CV419" s="92"/>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c r="FB419" s="92"/>
      <c r="FC419" s="92"/>
      <c r="FD419" s="92"/>
      <c r="FE419" s="92"/>
      <c r="FF419" s="92"/>
      <c r="FG419" s="92"/>
      <c r="FH419" s="92"/>
      <c r="FI419" s="92"/>
      <c r="FJ419" s="92"/>
      <c r="FK419" s="92"/>
      <c r="FL419" s="92"/>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92"/>
      <c r="GQ419" s="92"/>
    </row>
    <row r="420" spans="1:199">
      <c r="A420" s="14"/>
      <c r="B420" s="14"/>
      <c r="C420" s="15"/>
      <c r="D420" s="14"/>
      <c r="E420" s="14"/>
      <c r="F420" s="14"/>
      <c r="G420" s="14"/>
      <c r="H420" s="14"/>
      <c r="I420" s="117"/>
      <c r="J420" s="117"/>
      <c r="K420" s="15"/>
      <c r="L420" s="92"/>
      <c r="M420" s="92"/>
      <c r="N420" s="92"/>
      <c r="O420" s="92"/>
      <c r="P420" s="111"/>
      <c r="Q420" s="111"/>
      <c r="R420" s="111"/>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c r="CM420" s="92"/>
      <c r="CN420" s="92"/>
      <c r="CO420" s="92"/>
      <c r="CP420" s="92"/>
      <c r="CQ420" s="92"/>
      <c r="CR420" s="92"/>
      <c r="CS420" s="92"/>
      <c r="CT420" s="92"/>
      <c r="CU420" s="92"/>
      <c r="CV420" s="92"/>
      <c r="CW420" s="92"/>
      <c r="CX420" s="92"/>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92"/>
      <c r="GQ420" s="92"/>
    </row>
    <row r="421" spans="1:199">
      <c r="A421" s="14"/>
      <c r="B421" s="14"/>
      <c r="C421" s="15"/>
      <c r="D421" s="14"/>
      <c r="E421" s="14"/>
      <c r="F421" s="14"/>
      <c r="G421" s="14"/>
      <c r="H421" s="14"/>
      <c r="I421" s="117"/>
      <c r="J421" s="117"/>
      <c r="K421" s="15"/>
      <c r="L421" s="92"/>
      <c r="M421" s="92"/>
      <c r="N421" s="92"/>
      <c r="O421" s="92"/>
      <c r="P421" s="111"/>
      <c r="Q421" s="111"/>
      <c r="R421" s="111"/>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92"/>
      <c r="GQ421" s="92"/>
    </row>
    <row r="422" spans="1:199" s="99" customFormat="1">
      <c r="A422" s="14"/>
      <c r="B422" s="14"/>
      <c r="C422" s="15"/>
      <c r="D422" s="14"/>
      <c r="E422" s="14"/>
      <c r="F422" s="14"/>
      <c r="G422" s="14"/>
      <c r="H422" s="14"/>
      <c r="I422" s="117"/>
      <c r="J422" s="117"/>
      <c r="K422" s="15"/>
      <c r="L422" s="92"/>
      <c r="M422" s="92"/>
      <c r="N422" s="92"/>
      <c r="O422" s="92"/>
      <c r="P422" s="111"/>
      <c r="Q422" s="111"/>
      <c r="R422" s="111"/>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92"/>
      <c r="GQ422" s="92"/>
    </row>
    <row r="423" spans="1:199">
      <c r="A423" s="2"/>
      <c r="B423" s="2"/>
      <c r="C423" s="1"/>
      <c r="D423" s="2"/>
      <c r="E423" s="2"/>
      <c r="F423" s="2"/>
      <c r="G423" s="2"/>
      <c r="H423" s="2"/>
      <c r="I423" s="3"/>
      <c r="J423" s="120" t="s">
        <v>122</v>
      </c>
      <c r="K423" s="2"/>
      <c r="L423" s="92"/>
      <c r="M423" s="92"/>
      <c r="N423" s="92"/>
      <c r="O423" s="92"/>
      <c r="P423" s="111"/>
      <c r="Q423" s="111"/>
      <c r="R423" s="111"/>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92"/>
      <c r="GQ423" s="92"/>
    </row>
    <row r="424" spans="1:199">
      <c r="A424" s="2"/>
      <c r="B424" s="2"/>
      <c r="C424" s="1"/>
      <c r="D424" s="2"/>
      <c r="E424" s="2"/>
      <c r="F424" s="2"/>
      <c r="G424" s="2"/>
      <c r="H424" s="2"/>
      <c r="I424" s="3"/>
      <c r="J424" s="65"/>
      <c r="K424" s="2"/>
      <c r="L424" s="92"/>
      <c r="M424" s="92"/>
      <c r="N424" s="92"/>
      <c r="O424" s="92"/>
      <c r="P424" s="111"/>
      <c r="Q424" s="111"/>
      <c r="R424" s="111"/>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92"/>
      <c r="GQ424" s="92"/>
    </row>
    <row r="425" spans="1:199" ht="15.75">
      <c r="A425" s="17" t="s">
        <v>33</v>
      </c>
      <c r="B425" s="17"/>
      <c r="C425" s="1"/>
      <c r="D425" s="2"/>
      <c r="E425" s="2"/>
      <c r="F425" s="2"/>
      <c r="G425" s="2"/>
      <c r="H425" s="2"/>
      <c r="I425" s="3"/>
      <c r="J425" s="65"/>
      <c r="K425" s="2"/>
      <c r="L425" s="92"/>
      <c r="M425" s="92"/>
      <c r="N425" s="92"/>
      <c r="O425" s="92"/>
      <c r="P425" s="111"/>
      <c r="Q425" s="111"/>
      <c r="R425" s="111"/>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c r="GK425" s="92"/>
      <c r="GL425" s="92"/>
      <c r="GM425" s="92"/>
      <c r="GN425" s="92"/>
      <c r="GO425" s="92"/>
      <c r="GP425" s="92"/>
      <c r="GQ425" s="92"/>
    </row>
    <row r="426" spans="1:199">
      <c r="A426" s="109"/>
      <c r="B426" s="109"/>
      <c r="C426" s="109"/>
      <c r="D426" s="124" t="s">
        <v>577</v>
      </c>
      <c r="E426" s="125"/>
      <c r="F426" s="125"/>
      <c r="G426" s="126"/>
      <c r="H426" s="125"/>
      <c r="I426" s="126"/>
      <c r="J426" s="124"/>
      <c r="K426" s="126"/>
      <c r="L426" s="92"/>
      <c r="M426" s="92"/>
      <c r="N426" s="92"/>
      <c r="O426" s="92"/>
      <c r="P426" s="111">
        <f>IF($J426="Open",1,0)</f>
        <v>0</v>
      </c>
      <c r="Q426" s="111">
        <f>IF($J426="Closed",1,0)</f>
        <v>0</v>
      </c>
      <c r="R426" s="111">
        <f>IF($J426="On Hold",1,0)</f>
        <v>0</v>
      </c>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c r="GK426" s="92"/>
      <c r="GL426" s="92"/>
      <c r="GM426" s="92"/>
      <c r="GN426" s="92"/>
      <c r="GO426" s="92"/>
      <c r="GP426" s="92"/>
      <c r="GQ426" s="92"/>
    </row>
    <row r="427" spans="1:199">
      <c r="L427" s="92"/>
      <c r="M427" s="92"/>
      <c r="N427" s="92"/>
      <c r="O427" s="92"/>
      <c r="P427" s="111"/>
      <c r="Q427" s="111"/>
      <c r="R427" s="111"/>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c r="GI427" s="92"/>
      <c r="GJ427" s="92"/>
      <c r="GK427" s="92"/>
      <c r="GL427" s="92"/>
      <c r="GM427" s="92"/>
      <c r="GN427" s="92"/>
      <c r="GO427" s="92"/>
      <c r="GP427" s="92"/>
      <c r="GQ427" s="92"/>
    </row>
    <row r="428" spans="1:199">
      <c r="L428" s="92"/>
      <c r="M428" s="92"/>
      <c r="N428" s="92"/>
      <c r="O428" s="92"/>
      <c r="P428" s="111"/>
      <c r="Q428" s="111"/>
      <c r="R428" s="111"/>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c r="GI428" s="92"/>
      <c r="GJ428" s="92"/>
      <c r="GK428" s="92"/>
      <c r="GL428" s="92"/>
      <c r="GM428" s="92"/>
      <c r="GN428" s="92"/>
      <c r="GO428" s="92"/>
      <c r="GP428" s="92"/>
      <c r="GQ428" s="92"/>
    </row>
    <row r="429" spans="1:199">
      <c r="L429" s="92"/>
      <c r="M429" s="92"/>
      <c r="N429" s="92"/>
      <c r="O429" s="92"/>
      <c r="P429" s="111"/>
      <c r="Q429" s="111"/>
      <c r="R429" s="111"/>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c r="CM429" s="92"/>
      <c r="CN429" s="92"/>
      <c r="CO429" s="92"/>
      <c r="CP429" s="92"/>
      <c r="CQ429" s="92"/>
      <c r="CR429" s="92"/>
      <c r="CS429" s="92"/>
      <c r="CT429" s="92"/>
      <c r="CU429" s="92"/>
      <c r="CV429" s="92"/>
      <c r="CW429" s="92"/>
      <c r="CX429" s="92"/>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c r="FB429" s="92"/>
      <c r="FC429" s="92"/>
      <c r="FD429" s="92"/>
      <c r="FE429" s="92"/>
      <c r="FF429" s="92"/>
      <c r="FG429" s="92"/>
      <c r="FH429" s="92"/>
      <c r="FI429" s="92"/>
      <c r="FJ429" s="92"/>
      <c r="FK429" s="92"/>
      <c r="FL429" s="92"/>
      <c r="FM429" s="92"/>
      <c r="FN429" s="92"/>
      <c r="FO429" s="92"/>
      <c r="FP429" s="92"/>
      <c r="FQ429" s="92"/>
      <c r="FR429" s="92"/>
      <c r="FS429" s="92"/>
      <c r="FT429" s="92"/>
      <c r="FU429" s="92"/>
      <c r="FV429" s="92"/>
      <c r="FW429" s="92"/>
      <c r="FX429" s="92"/>
      <c r="FY429" s="92"/>
      <c r="FZ429" s="92"/>
      <c r="GA429" s="92"/>
      <c r="GB429" s="92"/>
      <c r="GC429" s="92"/>
      <c r="GD429" s="92"/>
      <c r="GE429" s="92"/>
      <c r="GF429" s="92"/>
      <c r="GG429" s="92"/>
      <c r="GH429" s="92"/>
      <c r="GI429" s="92"/>
      <c r="GJ429" s="92"/>
      <c r="GK429" s="92"/>
      <c r="GL429" s="92"/>
      <c r="GM429" s="92"/>
      <c r="GN429" s="92"/>
      <c r="GO429" s="92"/>
      <c r="GP429" s="92"/>
      <c r="GQ429" s="92"/>
    </row>
    <row r="430" spans="1:199">
      <c r="L430" s="92"/>
      <c r="M430" s="92"/>
      <c r="N430" s="92"/>
      <c r="O430" s="92"/>
      <c r="P430" s="111"/>
      <c r="Q430" s="111"/>
      <c r="R430" s="111"/>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c r="CM430" s="92"/>
      <c r="CN430" s="92"/>
      <c r="CO430" s="92"/>
      <c r="CP430" s="92"/>
      <c r="CQ430" s="92"/>
      <c r="CR430" s="92"/>
      <c r="CS430" s="92"/>
      <c r="CT430" s="92"/>
      <c r="CU430" s="92"/>
      <c r="CV430" s="92"/>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c r="FB430" s="92"/>
      <c r="FC430" s="92"/>
      <c r="FD430" s="92"/>
      <c r="FE430" s="92"/>
      <c r="FF430" s="92"/>
      <c r="FG430" s="92"/>
      <c r="FH430" s="92"/>
      <c r="FI430" s="92"/>
      <c r="FJ430" s="92"/>
      <c r="FK430" s="92"/>
      <c r="FL430" s="92"/>
      <c r="FM430" s="92"/>
      <c r="FN430" s="92"/>
      <c r="FO430" s="92"/>
      <c r="FP430" s="92"/>
      <c r="FQ430" s="92"/>
      <c r="FR430" s="92"/>
      <c r="FS430" s="92"/>
      <c r="FT430" s="92"/>
      <c r="FU430" s="92"/>
      <c r="FV430" s="92"/>
      <c r="FW430" s="92"/>
      <c r="FX430" s="92"/>
      <c r="FY430" s="92"/>
      <c r="FZ430" s="92"/>
      <c r="GA430" s="92"/>
      <c r="GB430" s="92"/>
      <c r="GC430" s="92"/>
      <c r="GD430" s="92"/>
      <c r="GE430" s="92"/>
      <c r="GF430" s="92"/>
      <c r="GG430" s="92"/>
      <c r="GH430" s="92"/>
      <c r="GI430" s="92"/>
      <c r="GJ430" s="92"/>
      <c r="GK430" s="92"/>
      <c r="GL430" s="92"/>
      <c r="GM430" s="92"/>
      <c r="GN430" s="92"/>
      <c r="GO430" s="92"/>
      <c r="GP430" s="92"/>
      <c r="GQ430" s="92"/>
    </row>
    <row r="431" spans="1:199">
      <c r="L431" s="92"/>
      <c r="M431" s="92"/>
      <c r="N431" s="92"/>
      <c r="O431" s="92"/>
      <c r="P431" s="111"/>
      <c r="Q431" s="111"/>
      <c r="R431" s="111"/>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c r="CM431" s="92"/>
      <c r="CN431" s="92"/>
      <c r="CO431" s="92"/>
      <c r="CP431" s="92"/>
      <c r="CQ431" s="92"/>
      <c r="CR431" s="92"/>
      <c r="CS431" s="92"/>
      <c r="CT431" s="92"/>
      <c r="CU431" s="92"/>
      <c r="CV431" s="92"/>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c r="FB431" s="92"/>
      <c r="FC431" s="92"/>
      <c r="FD431" s="92"/>
      <c r="FE431" s="92"/>
      <c r="FF431" s="92"/>
      <c r="FG431" s="92"/>
      <c r="FH431" s="92"/>
      <c r="FI431" s="92"/>
      <c r="FJ431" s="92"/>
      <c r="FK431" s="92"/>
      <c r="FL431" s="92"/>
      <c r="FM431" s="92"/>
      <c r="FN431" s="92"/>
      <c r="FO431" s="92"/>
      <c r="FP431" s="92"/>
      <c r="FQ431" s="92"/>
      <c r="FR431" s="92"/>
      <c r="FS431" s="92"/>
      <c r="FT431" s="92"/>
      <c r="FU431" s="92"/>
      <c r="FV431" s="92"/>
      <c r="FW431" s="92"/>
      <c r="FX431" s="92"/>
      <c r="FY431" s="92"/>
      <c r="FZ431" s="92"/>
      <c r="GA431" s="92"/>
      <c r="GB431" s="92"/>
      <c r="GC431" s="92"/>
      <c r="GD431" s="92"/>
      <c r="GE431" s="92"/>
      <c r="GF431" s="92"/>
      <c r="GG431" s="92"/>
      <c r="GH431" s="92"/>
      <c r="GI431" s="92"/>
      <c r="GJ431" s="92"/>
      <c r="GK431" s="92"/>
      <c r="GL431" s="92"/>
      <c r="GM431" s="92"/>
      <c r="GN431" s="92"/>
      <c r="GO431" s="92"/>
      <c r="GP431" s="92"/>
      <c r="GQ431" s="92"/>
    </row>
    <row r="432" spans="1:199">
      <c r="L432" s="92"/>
      <c r="M432" s="92"/>
      <c r="N432" s="92"/>
      <c r="O432" s="92"/>
      <c r="P432" s="111"/>
      <c r="Q432" s="111"/>
      <c r="R432" s="111"/>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c r="FB432" s="92"/>
      <c r="FC432" s="92"/>
      <c r="FD432" s="92"/>
      <c r="FE432" s="92"/>
      <c r="FF432" s="92"/>
      <c r="FG432" s="92"/>
      <c r="FH432" s="92"/>
      <c r="FI432" s="92"/>
      <c r="FJ432" s="92"/>
      <c r="FK432" s="92"/>
      <c r="FL432" s="92"/>
      <c r="FM432" s="92"/>
      <c r="FN432" s="92"/>
      <c r="FO432" s="92"/>
      <c r="FP432" s="92"/>
      <c r="FQ432" s="92"/>
      <c r="FR432" s="92"/>
      <c r="FS432" s="92"/>
      <c r="FT432" s="92"/>
      <c r="FU432" s="92"/>
      <c r="FV432" s="92"/>
      <c r="FW432" s="92"/>
      <c r="FX432" s="92"/>
      <c r="FY432" s="92"/>
      <c r="FZ432" s="92"/>
      <c r="GA432" s="92"/>
      <c r="GB432" s="92"/>
      <c r="GC432" s="92"/>
      <c r="GD432" s="92"/>
      <c r="GE432" s="92"/>
      <c r="GF432" s="92"/>
      <c r="GG432" s="92"/>
      <c r="GH432" s="92"/>
      <c r="GI432" s="92"/>
      <c r="GJ432" s="92"/>
      <c r="GK432" s="92"/>
      <c r="GL432" s="92"/>
      <c r="GM432" s="92"/>
      <c r="GN432" s="92"/>
      <c r="GO432" s="92"/>
      <c r="GP432" s="92"/>
      <c r="GQ432" s="92"/>
    </row>
    <row r="433" spans="12:199">
      <c r="L433" s="92"/>
      <c r="M433" s="92"/>
      <c r="N433" s="92"/>
      <c r="O433" s="92"/>
      <c r="P433" s="111"/>
      <c r="Q433" s="111"/>
      <c r="R433" s="111"/>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c r="GK433" s="92"/>
      <c r="GL433" s="92"/>
      <c r="GM433" s="92"/>
      <c r="GN433" s="92"/>
      <c r="GO433" s="92"/>
      <c r="GP433" s="92"/>
      <c r="GQ433" s="92"/>
    </row>
    <row r="434" spans="12:199">
      <c r="L434" s="92"/>
      <c r="M434" s="92"/>
      <c r="N434" s="92"/>
      <c r="O434" s="92"/>
      <c r="P434" s="111"/>
      <c r="Q434" s="111"/>
      <c r="R434" s="111"/>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c r="CM434" s="92"/>
      <c r="CN434" s="92"/>
      <c r="CO434" s="92"/>
      <c r="CP434" s="92"/>
      <c r="CQ434" s="92"/>
      <c r="CR434" s="92"/>
      <c r="CS434" s="92"/>
      <c r="CT434" s="92"/>
      <c r="CU434" s="92"/>
      <c r="CV434" s="92"/>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c r="FB434" s="92"/>
      <c r="FC434" s="92"/>
      <c r="FD434" s="92"/>
      <c r="FE434" s="92"/>
      <c r="FF434" s="92"/>
      <c r="FG434" s="92"/>
      <c r="FH434" s="92"/>
      <c r="FI434" s="92"/>
      <c r="FJ434" s="92"/>
      <c r="FK434" s="92"/>
      <c r="FL434" s="92"/>
      <c r="FM434" s="92"/>
      <c r="FN434" s="92"/>
      <c r="FO434" s="92"/>
      <c r="FP434" s="92"/>
      <c r="FQ434" s="92"/>
      <c r="FR434" s="92"/>
      <c r="FS434" s="92"/>
      <c r="FT434" s="92"/>
      <c r="FU434" s="92"/>
      <c r="FV434" s="92"/>
      <c r="FW434" s="92"/>
      <c r="FX434" s="92"/>
      <c r="FY434" s="92"/>
      <c r="FZ434" s="92"/>
      <c r="GA434" s="92"/>
      <c r="GB434" s="92"/>
      <c r="GC434" s="92"/>
      <c r="GD434" s="92"/>
      <c r="GE434" s="92"/>
      <c r="GF434" s="92"/>
      <c r="GG434" s="92"/>
      <c r="GH434" s="92"/>
      <c r="GI434" s="92"/>
      <c r="GJ434" s="92"/>
      <c r="GK434" s="92"/>
      <c r="GL434" s="92"/>
      <c r="GM434" s="92"/>
      <c r="GN434" s="92"/>
      <c r="GO434" s="92"/>
      <c r="GP434" s="92"/>
      <c r="GQ434" s="92"/>
    </row>
    <row r="435" spans="12:199">
      <c r="L435" s="92"/>
      <c r="M435" s="92"/>
      <c r="N435" s="92"/>
      <c r="O435" s="92"/>
      <c r="P435" s="111"/>
      <c r="Q435" s="111"/>
      <c r="R435" s="111"/>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c r="CM435" s="92"/>
      <c r="CN435" s="92"/>
      <c r="CO435" s="92"/>
      <c r="CP435" s="92"/>
      <c r="CQ435" s="92"/>
      <c r="CR435" s="92"/>
      <c r="CS435" s="92"/>
      <c r="CT435" s="92"/>
      <c r="CU435" s="92"/>
      <c r="CV435" s="92"/>
      <c r="CW435" s="92"/>
      <c r="CX435" s="92"/>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c r="FB435" s="92"/>
      <c r="FC435" s="92"/>
      <c r="FD435" s="92"/>
      <c r="FE435" s="92"/>
      <c r="FF435" s="92"/>
      <c r="FG435" s="92"/>
      <c r="FH435" s="92"/>
      <c r="FI435" s="92"/>
      <c r="FJ435" s="92"/>
      <c r="FK435" s="92"/>
      <c r="FL435" s="92"/>
      <c r="FM435" s="92"/>
      <c r="FN435" s="92"/>
      <c r="FO435" s="92"/>
      <c r="FP435" s="92"/>
      <c r="FQ435" s="92"/>
      <c r="FR435" s="92"/>
      <c r="FS435" s="92"/>
      <c r="FT435" s="92"/>
      <c r="FU435" s="92"/>
      <c r="FV435" s="92"/>
      <c r="FW435" s="92"/>
      <c r="FX435" s="92"/>
      <c r="FY435" s="92"/>
      <c r="FZ435" s="92"/>
      <c r="GA435" s="92"/>
      <c r="GB435" s="92"/>
      <c r="GC435" s="92"/>
      <c r="GD435" s="92"/>
      <c r="GE435" s="92"/>
      <c r="GF435" s="92"/>
      <c r="GG435" s="92"/>
      <c r="GH435" s="92"/>
      <c r="GI435" s="92"/>
      <c r="GJ435" s="92"/>
      <c r="GK435" s="92"/>
      <c r="GL435" s="92"/>
      <c r="GM435" s="92"/>
      <c r="GN435" s="92"/>
      <c r="GO435" s="92"/>
      <c r="GP435" s="92"/>
      <c r="GQ435" s="92"/>
    </row>
    <row r="436" spans="12:199">
      <c r="L436" s="92"/>
      <c r="M436" s="92"/>
      <c r="N436" s="92"/>
      <c r="O436" s="92"/>
      <c r="P436" s="111"/>
      <c r="Q436" s="111"/>
      <c r="R436" s="111"/>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c r="GH436" s="92"/>
      <c r="GI436" s="92"/>
      <c r="GJ436" s="92"/>
      <c r="GK436" s="92"/>
      <c r="GL436" s="92"/>
      <c r="GM436" s="92"/>
      <c r="GN436" s="92"/>
      <c r="GO436" s="92"/>
      <c r="GP436" s="92"/>
      <c r="GQ436" s="92"/>
    </row>
    <row r="437" spans="12:199">
      <c r="L437" s="92"/>
      <c r="M437" s="92"/>
      <c r="N437" s="92"/>
      <c r="O437" s="92"/>
      <c r="P437" s="111"/>
      <c r="Q437" s="111"/>
      <c r="R437" s="111"/>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c r="CM437" s="92"/>
      <c r="CN437" s="92"/>
      <c r="CO437" s="92"/>
      <c r="CP437" s="92"/>
      <c r="CQ437" s="92"/>
      <c r="CR437" s="92"/>
      <c r="CS437" s="92"/>
      <c r="CT437" s="92"/>
      <c r="CU437" s="92"/>
      <c r="CV437" s="92"/>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c r="FB437" s="92"/>
      <c r="FC437" s="92"/>
      <c r="FD437" s="92"/>
      <c r="FE437" s="92"/>
      <c r="FF437" s="92"/>
      <c r="FG437" s="92"/>
      <c r="FH437" s="92"/>
      <c r="FI437" s="92"/>
      <c r="FJ437" s="92"/>
      <c r="FK437" s="92"/>
      <c r="FL437" s="92"/>
      <c r="FM437" s="92"/>
      <c r="FN437" s="92"/>
      <c r="FO437" s="92"/>
      <c r="FP437" s="92"/>
      <c r="FQ437" s="92"/>
      <c r="FR437" s="92"/>
      <c r="FS437" s="92"/>
      <c r="FT437" s="92"/>
      <c r="FU437" s="92"/>
      <c r="FV437" s="92"/>
      <c r="FW437" s="92"/>
      <c r="FX437" s="92"/>
      <c r="FY437" s="92"/>
      <c r="FZ437" s="92"/>
      <c r="GA437" s="92"/>
      <c r="GB437" s="92"/>
      <c r="GC437" s="92"/>
      <c r="GD437" s="92"/>
      <c r="GE437" s="92"/>
      <c r="GF437" s="92"/>
      <c r="GG437" s="92"/>
      <c r="GH437" s="92"/>
      <c r="GI437" s="92"/>
      <c r="GJ437" s="92"/>
      <c r="GK437" s="92"/>
      <c r="GL437" s="92"/>
      <c r="GM437" s="92"/>
      <c r="GN437" s="92"/>
      <c r="GO437" s="92"/>
      <c r="GP437" s="92"/>
      <c r="GQ437" s="92"/>
    </row>
    <row r="438" spans="12:199">
      <c r="L438" s="92"/>
      <c r="M438" s="92"/>
      <c r="N438" s="92"/>
      <c r="O438" s="92"/>
      <c r="P438" s="111"/>
      <c r="Q438" s="111"/>
      <c r="R438" s="111"/>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c r="GK438" s="92"/>
      <c r="GL438" s="92"/>
      <c r="GM438" s="92"/>
      <c r="GN438" s="92"/>
      <c r="GO438" s="92"/>
      <c r="GP438" s="92"/>
      <c r="GQ438" s="92"/>
    </row>
    <row r="439" spans="12:199">
      <c r="L439" s="92"/>
      <c r="M439" s="92"/>
      <c r="N439" s="92"/>
      <c r="O439" s="92"/>
      <c r="P439" s="111"/>
      <c r="Q439" s="111"/>
      <c r="R439" s="111"/>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c r="GI439" s="92"/>
      <c r="GJ439" s="92"/>
      <c r="GK439" s="92"/>
      <c r="GL439" s="92"/>
      <c r="GM439" s="92"/>
      <c r="GN439" s="92"/>
      <c r="GO439" s="92"/>
      <c r="GP439" s="92"/>
      <c r="GQ439" s="92"/>
    </row>
    <row r="440" spans="12:199">
      <c r="L440" s="92"/>
      <c r="M440" s="92"/>
      <c r="N440" s="92"/>
      <c r="O440" s="92"/>
      <c r="P440" s="111"/>
      <c r="Q440" s="111"/>
      <c r="R440" s="111"/>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c r="GI440" s="92"/>
      <c r="GJ440" s="92"/>
      <c r="GK440" s="92"/>
      <c r="GL440" s="92"/>
      <c r="GM440" s="92"/>
      <c r="GN440" s="92"/>
      <c r="GO440" s="92"/>
      <c r="GP440" s="92"/>
      <c r="GQ440" s="92"/>
    </row>
    <row r="441" spans="12:199">
      <c r="L441" s="92"/>
      <c r="M441" s="92"/>
      <c r="N441" s="92"/>
      <c r="O441" s="92"/>
      <c r="P441" s="111"/>
      <c r="Q441" s="111"/>
      <c r="R441" s="111"/>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c r="GI441" s="92"/>
      <c r="GJ441" s="92"/>
      <c r="GK441" s="92"/>
      <c r="GL441" s="92"/>
      <c r="GM441" s="92"/>
      <c r="GN441" s="92"/>
      <c r="GO441" s="92"/>
      <c r="GP441" s="92"/>
      <c r="GQ441" s="92"/>
    </row>
    <row r="442" spans="12:199">
      <c r="L442" s="92"/>
      <c r="M442" s="92"/>
      <c r="N442" s="92"/>
      <c r="O442" s="92"/>
      <c r="P442" s="111"/>
      <c r="Q442" s="111"/>
      <c r="R442" s="111"/>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c r="GI442" s="92"/>
      <c r="GJ442" s="92"/>
      <c r="GK442" s="92"/>
      <c r="GL442" s="92"/>
      <c r="GM442" s="92"/>
      <c r="GN442" s="92"/>
      <c r="GO442" s="92"/>
      <c r="GP442" s="92"/>
      <c r="GQ442" s="92"/>
    </row>
    <row r="443" spans="12:199">
      <c r="L443" s="92"/>
      <c r="M443" s="92"/>
      <c r="N443" s="92"/>
      <c r="O443" s="92"/>
      <c r="P443" s="111"/>
      <c r="Q443" s="111"/>
      <c r="R443" s="111"/>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c r="GH443" s="92"/>
      <c r="GI443" s="92"/>
      <c r="GJ443" s="92"/>
      <c r="GK443" s="92"/>
      <c r="GL443" s="92"/>
      <c r="GM443" s="92"/>
      <c r="GN443" s="92"/>
      <c r="GO443" s="92"/>
      <c r="GP443" s="92"/>
      <c r="GQ443" s="92"/>
    </row>
    <row r="444" spans="12:199">
      <c r="L444" s="92"/>
      <c r="M444" s="92"/>
      <c r="N444" s="92"/>
      <c r="O444" s="92"/>
      <c r="P444" s="111"/>
      <c r="Q444" s="111"/>
      <c r="R444" s="111"/>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c r="GM444" s="92"/>
      <c r="GN444" s="92"/>
      <c r="GO444" s="92"/>
      <c r="GP444" s="92"/>
      <c r="GQ444" s="92"/>
    </row>
    <row r="445" spans="12:199">
      <c r="L445" s="92"/>
      <c r="M445" s="92"/>
      <c r="N445" s="92"/>
      <c r="O445" s="92"/>
      <c r="P445" s="111"/>
      <c r="Q445" s="111"/>
      <c r="R445" s="111"/>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c r="GH445" s="92"/>
      <c r="GI445" s="92"/>
      <c r="GJ445" s="92"/>
      <c r="GK445" s="92"/>
      <c r="GL445" s="92"/>
      <c r="GM445" s="92"/>
      <c r="GN445" s="92"/>
      <c r="GO445" s="92"/>
      <c r="GP445" s="92"/>
      <c r="GQ445" s="92"/>
    </row>
    <row r="446" spans="12:199">
      <c r="L446" s="92"/>
      <c r="M446" s="92"/>
      <c r="N446" s="92"/>
      <c r="O446" s="92"/>
      <c r="P446" s="111"/>
      <c r="Q446" s="111"/>
      <c r="R446" s="111"/>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c r="GK446" s="92"/>
      <c r="GL446" s="92"/>
      <c r="GM446" s="92"/>
      <c r="GN446" s="92"/>
      <c r="GO446" s="92"/>
      <c r="GP446" s="92"/>
      <c r="GQ446" s="92"/>
    </row>
    <row r="447" spans="12:199">
      <c r="L447" s="92"/>
      <c r="M447" s="92"/>
      <c r="N447" s="92"/>
      <c r="O447" s="92"/>
      <c r="P447" s="111"/>
      <c r="Q447" s="111"/>
      <c r="R447" s="111"/>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c r="GI447" s="92"/>
      <c r="GJ447" s="92"/>
      <c r="GK447" s="92"/>
      <c r="GL447" s="92"/>
      <c r="GM447" s="92"/>
      <c r="GN447" s="92"/>
      <c r="GO447" s="92"/>
      <c r="GP447" s="92"/>
      <c r="GQ447" s="92"/>
    </row>
    <row r="448" spans="12:199">
      <c r="L448" s="92"/>
      <c r="M448" s="92"/>
      <c r="N448" s="92"/>
      <c r="O448" s="92"/>
      <c r="P448" s="111"/>
      <c r="Q448" s="111"/>
      <c r="R448" s="111"/>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c r="GH448" s="92"/>
      <c r="GI448" s="92"/>
      <c r="GJ448" s="92"/>
      <c r="GK448" s="92"/>
      <c r="GL448" s="92"/>
      <c r="GM448" s="92"/>
      <c r="GN448" s="92"/>
      <c r="GO448" s="92"/>
      <c r="GP448" s="92"/>
      <c r="GQ448" s="92"/>
    </row>
    <row r="449" spans="12:199">
      <c r="L449" s="92"/>
      <c r="M449" s="92"/>
      <c r="N449" s="92"/>
      <c r="O449" s="92"/>
      <c r="P449" s="111"/>
      <c r="Q449" s="111"/>
      <c r="R449" s="111"/>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c r="GH449" s="92"/>
      <c r="GI449" s="92"/>
      <c r="GJ449" s="92"/>
      <c r="GK449" s="92"/>
      <c r="GL449" s="92"/>
      <c r="GM449" s="92"/>
      <c r="GN449" s="92"/>
      <c r="GO449" s="92"/>
      <c r="GP449" s="92"/>
      <c r="GQ449" s="92"/>
    </row>
    <row r="450" spans="12:199">
      <c r="L450" s="92"/>
      <c r="M450" s="92"/>
      <c r="N450" s="92"/>
      <c r="O450" s="92"/>
      <c r="P450" s="111"/>
      <c r="Q450" s="111"/>
      <c r="R450" s="111"/>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c r="GI450" s="92"/>
      <c r="GJ450" s="92"/>
      <c r="GK450" s="92"/>
      <c r="GL450" s="92"/>
      <c r="GM450" s="92"/>
      <c r="GN450" s="92"/>
      <c r="GO450" s="92"/>
      <c r="GP450" s="92"/>
      <c r="GQ450" s="92"/>
    </row>
    <row r="451" spans="12:199">
      <c r="L451" s="92"/>
      <c r="M451" s="92"/>
      <c r="N451" s="92"/>
      <c r="O451" s="92"/>
      <c r="P451" s="111"/>
      <c r="Q451" s="111"/>
      <c r="R451" s="111"/>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c r="GH451" s="92"/>
      <c r="GI451" s="92"/>
      <c r="GJ451" s="92"/>
      <c r="GK451" s="92"/>
      <c r="GL451" s="92"/>
      <c r="GM451" s="92"/>
      <c r="GN451" s="92"/>
      <c r="GO451" s="92"/>
      <c r="GP451" s="92"/>
      <c r="GQ451" s="92"/>
    </row>
    <row r="452" spans="12:199">
      <c r="L452" s="92"/>
      <c r="M452" s="92"/>
      <c r="N452" s="92"/>
      <c r="O452" s="92"/>
      <c r="P452" s="111"/>
      <c r="Q452" s="111"/>
      <c r="R452" s="111"/>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c r="GH452" s="92"/>
      <c r="GI452" s="92"/>
      <c r="GJ452" s="92"/>
      <c r="GK452" s="92"/>
      <c r="GL452" s="92"/>
      <c r="GM452" s="92"/>
      <c r="GN452" s="92"/>
      <c r="GO452" s="92"/>
      <c r="GP452" s="92"/>
      <c r="GQ452" s="92"/>
    </row>
    <row r="453" spans="12:199">
      <c r="L453" s="92"/>
      <c r="M453" s="92"/>
      <c r="N453" s="92"/>
      <c r="O453" s="92"/>
      <c r="P453" s="111"/>
      <c r="Q453" s="111"/>
      <c r="R453" s="111"/>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c r="GJ453" s="92"/>
      <c r="GK453" s="92"/>
      <c r="GL453" s="92"/>
      <c r="GM453" s="92"/>
      <c r="GN453" s="92"/>
      <c r="GO453" s="92"/>
      <c r="GP453" s="92"/>
      <c r="GQ453" s="92"/>
    </row>
    <row r="454" spans="12:199">
      <c r="L454" s="92"/>
      <c r="M454" s="92"/>
      <c r="N454" s="92"/>
      <c r="O454" s="92"/>
      <c r="P454" s="111"/>
      <c r="Q454" s="111"/>
      <c r="R454" s="111"/>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c r="GH454" s="92"/>
      <c r="GI454" s="92"/>
      <c r="GJ454" s="92"/>
      <c r="GK454" s="92"/>
      <c r="GL454" s="92"/>
      <c r="GM454" s="92"/>
      <c r="GN454" s="92"/>
      <c r="GO454" s="92"/>
      <c r="GP454" s="92"/>
      <c r="GQ454" s="92"/>
    </row>
    <row r="455" spans="12:199">
      <c r="L455" s="92"/>
      <c r="M455" s="92"/>
      <c r="N455" s="92"/>
      <c r="O455" s="92"/>
      <c r="P455" s="111"/>
      <c r="Q455" s="111"/>
      <c r="R455" s="111"/>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c r="GK455" s="92"/>
      <c r="GL455" s="92"/>
      <c r="GM455" s="92"/>
      <c r="GN455" s="92"/>
      <c r="GO455" s="92"/>
      <c r="GP455" s="92"/>
      <c r="GQ455" s="92"/>
    </row>
    <row r="456" spans="12:199">
      <c r="L456" s="92"/>
      <c r="M456" s="92"/>
      <c r="N456" s="92"/>
      <c r="O456" s="92"/>
      <c r="P456" s="111"/>
      <c r="Q456" s="111"/>
      <c r="R456" s="111"/>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c r="GK456" s="92"/>
      <c r="GL456" s="92"/>
      <c r="GM456" s="92"/>
      <c r="GN456" s="92"/>
      <c r="GO456" s="92"/>
      <c r="GP456" s="92"/>
      <c r="GQ456" s="92"/>
    </row>
    <row r="457" spans="12:199">
      <c r="L457" s="92"/>
      <c r="M457" s="92"/>
      <c r="N457" s="92"/>
      <c r="O457" s="92"/>
      <c r="P457" s="111"/>
      <c r="Q457" s="111"/>
      <c r="R457" s="111"/>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c r="GH457" s="92"/>
      <c r="GI457" s="92"/>
      <c r="GJ457" s="92"/>
      <c r="GK457" s="92"/>
      <c r="GL457" s="92"/>
      <c r="GM457" s="92"/>
      <c r="GN457" s="92"/>
      <c r="GO457" s="92"/>
      <c r="GP457" s="92"/>
      <c r="GQ457" s="92"/>
    </row>
    <row r="458" spans="12:199">
      <c r="L458" s="92"/>
      <c r="M458" s="92"/>
      <c r="N458" s="92"/>
      <c r="O458" s="92"/>
      <c r="P458" s="111"/>
      <c r="Q458" s="111"/>
      <c r="R458" s="111"/>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c r="CM458" s="92"/>
      <c r="CN458" s="92"/>
      <c r="CO458" s="92"/>
      <c r="CP458" s="92"/>
      <c r="CQ458" s="92"/>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c r="FB458" s="92"/>
      <c r="FC458" s="92"/>
      <c r="FD458" s="92"/>
      <c r="FE458" s="92"/>
      <c r="FF458" s="92"/>
      <c r="FG458" s="92"/>
      <c r="FH458" s="92"/>
      <c r="FI458" s="92"/>
      <c r="FJ458" s="92"/>
      <c r="FK458" s="92"/>
      <c r="FL458" s="92"/>
      <c r="FM458" s="92"/>
      <c r="FN458" s="92"/>
      <c r="FO458" s="92"/>
      <c r="FP458" s="92"/>
      <c r="FQ458" s="92"/>
      <c r="FR458" s="92"/>
      <c r="FS458" s="92"/>
      <c r="FT458" s="92"/>
      <c r="FU458" s="92"/>
      <c r="FV458" s="92"/>
      <c r="FW458" s="92"/>
      <c r="FX458" s="92"/>
      <c r="FY458" s="92"/>
      <c r="FZ458" s="92"/>
      <c r="GA458" s="92"/>
      <c r="GB458" s="92"/>
      <c r="GC458" s="92"/>
      <c r="GD458" s="92"/>
      <c r="GE458" s="92"/>
      <c r="GF458" s="92"/>
      <c r="GG458" s="92"/>
      <c r="GH458" s="92"/>
      <c r="GI458" s="92"/>
      <c r="GJ458" s="92"/>
      <c r="GK458" s="92"/>
      <c r="GL458" s="92"/>
      <c r="GM458" s="92"/>
      <c r="GN458" s="92"/>
      <c r="GO458" s="92"/>
      <c r="GP458" s="92"/>
      <c r="GQ458" s="92"/>
    </row>
    <row r="459" spans="12:199">
      <c r="L459" s="92"/>
      <c r="M459" s="92"/>
      <c r="N459" s="92"/>
      <c r="O459" s="92"/>
      <c r="P459" s="111"/>
      <c r="Q459" s="111"/>
      <c r="R459" s="111"/>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c r="CM459" s="92"/>
      <c r="CN459" s="92"/>
      <c r="CO459" s="92"/>
      <c r="CP459" s="92"/>
      <c r="CQ459" s="92"/>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c r="FB459" s="92"/>
      <c r="FC459" s="92"/>
      <c r="FD459" s="92"/>
      <c r="FE459" s="92"/>
      <c r="FF459" s="92"/>
      <c r="FG459" s="92"/>
      <c r="FH459" s="92"/>
      <c r="FI459" s="92"/>
      <c r="FJ459" s="92"/>
      <c r="FK459" s="92"/>
      <c r="FL459" s="92"/>
      <c r="FM459" s="92"/>
      <c r="FN459" s="92"/>
      <c r="FO459" s="92"/>
      <c r="FP459" s="92"/>
      <c r="FQ459" s="92"/>
      <c r="FR459" s="92"/>
      <c r="FS459" s="92"/>
      <c r="FT459" s="92"/>
      <c r="FU459" s="92"/>
      <c r="FV459" s="92"/>
      <c r="FW459" s="92"/>
      <c r="FX459" s="92"/>
      <c r="FY459" s="92"/>
      <c r="FZ459" s="92"/>
      <c r="GA459" s="92"/>
      <c r="GB459" s="92"/>
      <c r="GC459" s="92"/>
      <c r="GD459" s="92"/>
      <c r="GE459" s="92"/>
      <c r="GF459" s="92"/>
      <c r="GG459" s="92"/>
      <c r="GH459" s="92"/>
      <c r="GI459" s="92"/>
      <c r="GJ459" s="92"/>
      <c r="GK459" s="92"/>
      <c r="GL459" s="92"/>
      <c r="GM459" s="92"/>
      <c r="GN459" s="92"/>
      <c r="GO459" s="92"/>
      <c r="GP459" s="92"/>
      <c r="GQ459" s="92"/>
    </row>
    <row r="460" spans="12:199">
      <c r="L460" s="92"/>
      <c r="M460" s="92"/>
      <c r="N460" s="92"/>
      <c r="O460" s="92"/>
      <c r="P460" s="111"/>
      <c r="Q460" s="111"/>
      <c r="R460" s="111"/>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92"/>
      <c r="FL460" s="92"/>
      <c r="FM460" s="92"/>
      <c r="FN460" s="92"/>
      <c r="FO460" s="92"/>
      <c r="FP460" s="92"/>
      <c r="FQ460" s="92"/>
      <c r="FR460" s="92"/>
      <c r="FS460" s="92"/>
      <c r="FT460" s="92"/>
      <c r="FU460" s="92"/>
      <c r="FV460" s="92"/>
      <c r="FW460" s="92"/>
      <c r="FX460" s="92"/>
      <c r="FY460" s="92"/>
      <c r="FZ460" s="92"/>
      <c r="GA460" s="92"/>
      <c r="GB460" s="92"/>
      <c r="GC460" s="92"/>
      <c r="GD460" s="92"/>
      <c r="GE460" s="92"/>
      <c r="GF460" s="92"/>
      <c r="GG460" s="92"/>
      <c r="GH460" s="92"/>
      <c r="GI460" s="92"/>
      <c r="GJ460" s="92"/>
      <c r="GK460" s="92"/>
      <c r="GL460" s="92"/>
      <c r="GM460" s="92"/>
      <c r="GN460" s="92"/>
      <c r="GO460" s="92"/>
      <c r="GP460" s="92"/>
      <c r="GQ460" s="92"/>
    </row>
    <row r="461" spans="12:199">
      <c r="L461" s="92"/>
      <c r="M461" s="92"/>
      <c r="N461" s="92"/>
      <c r="O461" s="92"/>
      <c r="P461" s="111"/>
      <c r="Q461" s="111"/>
      <c r="R461" s="111"/>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c r="GM461" s="92"/>
      <c r="GN461" s="92"/>
      <c r="GO461" s="92"/>
      <c r="GP461" s="92"/>
      <c r="GQ461" s="92"/>
    </row>
    <row r="462" spans="12:199">
      <c r="L462" s="92"/>
      <c r="M462" s="92"/>
      <c r="N462" s="92"/>
      <c r="O462" s="92"/>
      <c r="P462" s="111"/>
      <c r="Q462" s="111"/>
      <c r="R462" s="111"/>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c r="GK462" s="92"/>
      <c r="GL462" s="92"/>
      <c r="GM462" s="92"/>
      <c r="GN462" s="92"/>
      <c r="GO462" s="92"/>
      <c r="GP462" s="92"/>
      <c r="GQ462" s="92"/>
    </row>
    <row r="463" spans="12:199">
      <c r="L463" s="92"/>
      <c r="M463" s="92"/>
      <c r="N463" s="92"/>
      <c r="O463" s="92"/>
      <c r="P463" s="111"/>
      <c r="Q463" s="111"/>
      <c r="R463" s="111"/>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c r="GK463" s="92"/>
      <c r="GL463" s="92"/>
      <c r="GM463" s="92"/>
      <c r="GN463" s="92"/>
      <c r="GO463" s="92"/>
      <c r="GP463" s="92"/>
      <c r="GQ463" s="92"/>
    </row>
    <row r="464" spans="12:199">
      <c r="L464" s="92"/>
      <c r="M464" s="92"/>
      <c r="N464" s="92"/>
      <c r="O464" s="92"/>
      <c r="P464" s="111"/>
      <c r="Q464" s="111"/>
      <c r="R464" s="111"/>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c r="CM464" s="92"/>
      <c r="CN464" s="92"/>
      <c r="CO464" s="92"/>
      <c r="CP464" s="92"/>
      <c r="CQ464" s="92"/>
      <c r="CR464" s="92"/>
      <c r="CS464" s="92"/>
      <c r="CT464" s="92"/>
      <c r="CU464" s="92"/>
      <c r="CV464" s="92"/>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c r="FB464" s="92"/>
      <c r="FC464" s="92"/>
      <c r="FD464" s="92"/>
      <c r="FE464" s="92"/>
      <c r="FF464" s="92"/>
      <c r="FG464" s="92"/>
      <c r="FH464" s="92"/>
      <c r="FI464" s="92"/>
      <c r="FJ464" s="92"/>
      <c r="FK464" s="92"/>
      <c r="FL464" s="92"/>
      <c r="FM464" s="92"/>
      <c r="FN464" s="92"/>
      <c r="FO464" s="92"/>
      <c r="FP464" s="92"/>
      <c r="FQ464" s="92"/>
      <c r="FR464" s="92"/>
      <c r="FS464" s="92"/>
      <c r="FT464" s="92"/>
      <c r="FU464" s="92"/>
      <c r="FV464" s="92"/>
      <c r="FW464" s="92"/>
      <c r="FX464" s="92"/>
      <c r="FY464" s="92"/>
      <c r="FZ464" s="92"/>
      <c r="GA464" s="92"/>
      <c r="GB464" s="92"/>
      <c r="GC464" s="92"/>
      <c r="GD464" s="92"/>
      <c r="GE464" s="92"/>
      <c r="GF464" s="92"/>
      <c r="GG464" s="92"/>
      <c r="GH464" s="92"/>
      <c r="GI464" s="92"/>
      <c r="GJ464" s="92"/>
      <c r="GK464" s="92"/>
      <c r="GL464" s="92"/>
      <c r="GM464" s="92"/>
      <c r="GN464" s="92"/>
      <c r="GO464" s="92"/>
      <c r="GP464" s="92"/>
      <c r="GQ464" s="92"/>
    </row>
    <row r="465" spans="12:199">
      <c r="L465" s="92"/>
      <c r="M465" s="92"/>
      <c r="N465" s="92"/>
      <c r="O465" s="92"/>
      <c r="P465" s="111"/>
      <c r="Q465" s="111"/>
      <c r="R465" s="111"/>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c r="GK465" s="92"/>
      <c r="GL465" s="92"/>
      <c r="GM465" s="92"/>
      <c r="GN465" s="92"/>
      <c r="GO465" s="92"/>
      <c r="GP465" s="92"/>
      <c r="GQ465" s="92"/>
    </row>
    <row r="466" spans="12:199">
      <c r="L466" s="92"/>
      <c r="M466" s="92"/>
      <c r="N466" s="92"/>
      <c r="O466" s="92"/>
      <c r="P466" s="111"/>
      <c r="Q466" s="111"/>
      <c r="R466" s="111"/>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c r="FY466" s="92"/>
      <c r="FZ466" s="92"/>
      <c r="GA466" s="92"/>
      <c r="GB466" s="92"/>
      <c r="GC466" s="92"/>
      <c r="GD466" s="92"/>
      <c r="GE466" s="92"/>
      <c r="GF466" s="92"/>
      <c r="GG466" s="92"/>
      <c r="GH466" s="92"/>
      <c r="GI466" s="92"/>
      <c r="GJ466" s="92"/>
      <c r="GK466" s="92"/>
      <c r="GL466" s="92"/>
      <c r="GM466" s="92"/>
      <c r="GN466" s="92"/>
      <c r="GO466" s="92"/>
      <c r="GP466" s="92"/>
      <c r="GQ466" s="92"/>
    </row>
    <row r="467" spans="12:199">
      <c r="L467" s="92"/>
      <c r="M467" s="92"/>
      <c r="N467" s="92"/>
      <c r="O467" s="92"/>
      <c r="P467" s="111"/>
      <c r="Q467" s="111"/>
      <c r="R467" s="111"/>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c r="GK467" s="92"/>
      <c r="GL467" s="92"/>
      <c r="GM467" s="92"/>
      <c r="GN467" s="92"/>
      <c r="GO467" s="92"/>
      <c r="GP467" s="92"/>
      <c r="GQ467" s="92"/>
    </row>
    <row r="468" spans="12:199">
      <c r="L468" s="92"/>
      <c r="M468" s="92"/>
      <c r="N468" s="92"/>
      <c r="O468" s="92"/>
      <c r="P468" s="111"/>
      <c r="Q468" s="111"/>
      <c r="R468" s="111"/>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c r="CM468" s="92"/>
      <c r="CN468" s="92"/>
      <c r="CO468" s="92"/>
      <c r="CP468" s="92"/>
      <c r="CQ468" s="92"/>
      <c r="CR468" s="92"/>
      <c r="CS468" s="92"/>
      <c r="CT468" s="92"/>
      <c r="CU468" s="92"/>
      <c r="CV468" s="92"/>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c r="FB468" s="92"/>
      <c r="FC468" s="92"/>
      <c r="FD468" s="92"/>
      <c r="FE468" s="92"/>
      <c r="FF468" s="92"/>
      <c r="FG468" s="92"/>
      <c r="FH468" s="92"/>
      <c r="FI468" s="92"/>
      <c r="FJ468" s="92"/>
      <c r="FK468" s="92"/>
      <c r="FL468" s="92"/>
      <c r="FM468" s="92"/>
      <c r="FN468" s="92"/>
      <c r="FO468" s="92"/>
      <c r="FP468" s="92"/>
      <c r="FQ468" s="92"/>
      <c r="FR468" s="92"/>
      <c r="FS468" s="92"/>
      <c r="FT468" s="92"/>
      <c r="FU468" s="92"/>
      <c r="FV468" s="92"/>
      <c r="FW468" s="92"/>
      <c r="FX468" s="92"/>
      <c r="FY468" s="92"/>
      <c r="FZ468" s="92"/>
      <c r="GA468" s="92"/>
      <c r="GB468" s="92"/>
      <c r="GC468" s="92"/>
      <c r="GD468" s="92"/>
      <c r="GE468" s="92"/>
      <c r="GF468" s="92"/>
      <c r="GG468" s="92"/>
      <c r="GH468" s="92"/>
      <c r="GI468" s="92"/>
      <c r="GJ468" s="92"/>
      <c r="GK468" s="92"/>
      <c r="GL468" s="92"/>
      <c r="GM468" s="92"/>
      <c r="GN468" s="92"/>
      <c r="GO468" s="92"/>
      <c r="GP468" s="92"/>
      <c r="GQ468" s="92"/>
    </row>
    <row r="469" spans="12:199">
      <c r="L469" s="92"/>
      <c r="M469" s="92"/>
      <c r="N469" s="92"/>
      <c r="O469" s="92"/>
      <c r="P469" s="111"/>
      <c r="Q469" s="111"/>
      <c r="R469" s="111"/>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c r="GM469" s="92"/>
      <c r="GN469" s="92"/>
      <c r="GO469" s="92"/>
      <c r="GP469" s="92"/>
      <c r="GQ469" s="92"/>
    </row>
    <row r="470" spans="12:199">
      <c r="L470" s="92"/>
      <c r="M470" s="92"/>
      <c r="N470" s="92"/>
      <c r="O470" s="92"/>
      <c r="P470" s="111"/>
      <c r="Q470" s="111"/>
      <c r="R470" s="111"/>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c r="GK470" s="92"/>
      <c r="GL470" s="92"/>
      <c r="GM470" s="92"/>
      <c r="GN470" s="92"/>
      <c r="GO470" s="92"/>
      <c r="GP470" s="92"/>
      <c r="GQ470" s="92"/>
    </row>
    <row r="471" spans="12:199">
      <c r="L471" s="92"/>
      <c r="M471" s="92"/>
      <c r="N471" s="92"/>
      <c r="O471" s="92"/>
      <c r="P471" s="111"/>
      <c r="Q471" s="111"/>
      <c r="R471" s="111"/>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c r="CM471" s="92"/>
      <c r="CN471" s="92"/>
      <c r="CO471" s="92"/>
      <c r="CP471" s="92"/>
      <c r="CQ471" s="92"/>
      <c r="CR471" s="92"/>
      <c r="CS471" s="92"/>
      <c r="CT471" s="92"/>
      <c r="CU471" s="92"/>
      <c r="CV471" s="92"/>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c r="FB471" s="92"/>
      <c r="FC471" s="92"/>
      <c r="FD471" s="92"/>
      <c r="FE471" s="92"/>
      <c r="FF471" s="92"/>
      <c r="FG471" s="92"/>
      <c r="FH471" s="92"/>
      <c r="FI471" s="92"/>
      <c r="FJ471" s="92"/>
      <c r="FK471" s="92"/>
      <c r="FL471" s="92"/>
      <c r="FM471" s="92"/>
      <c r="FN471" s="92"/>
      <c r="FO471" s="92"/>
      <c r="FP471" s="92"/>
      <c r="FQ471" s="92"/>
      <c r="FR471" s="92"/>
      <c r="FS471" s="92"/>
      <c r="FT471" s="92"/>
      <c r="FU471" s="92"/>
      <c r="FV471" s="92"/>
      <c r="FW471" s="92"/>
      <c r="FX471" s="92"/>
      <c r="FY471" s="92"/>
      <c r="FZ471" s="92"/>
      <c r="GA471" s="92"/>
      <c r="GB471" s="92"/>
      <c r="GC471" s="92"/>
      <c r="GD471" s="92"/>
      <c r="GE471" s="92"/>
      <c r="GF471" s="92"/>
      <c r="GG471" s="92"/>
      <c r="GH471" s="92"/>
      <c r="GI471" s="92"/>
      <c r="GJ471" s="92"/>
      <c r="GK471" s="92"/>
      <c r="GL471" s="92"/>
      <c r="GM471" s="92"/>
      <c r="GN471" s="92"/>
      <c r="GO471" s="92"/>
      <c r="GP471" s="92"/>
      <c r="GQ471" s="92"/>
    </row>
    <row r="472" spans="12:199">
      <c r="L472" s="92"/>
      <c r="M472" s="92"/>
      <c r="N472" s="92"/>
      <c r="O472" s="92"/>
      <c r="P472" s="111"/>
      <c r="Q472" s="111"/>
      <c r="R472" s="111"/>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2"/>
      <c r="FL472" s="92"/>
      <c r="FM472" s="92"/>
      <c r="FN472" s="92"/>
      <c r="FO472" s="92"/>
      <c r="FP472" s="92"/>
      <c r="FQ472" s="92"/>
      <c r="FR472" s="92"/>
      <c r="FS472" s="92"/>
      <c r="FT472" s="92"/>
      <c r="FU472" s="92"/>
      <c r="FV472" s="92"/>
      <c r="FW472" s="92"/>
      <c r="FX472" s="92"/>
      <c r="FY472" s="92"/>
      <c r="FZ472" s="92"/>
      <c r="GA472" s="92"/>
      <c r="GB472" s="92"/>
      <c r="GC472" s="92"/>
      <c r="GD472" s="92"/>
      <c r="GE472" s="92"/>
      <c r="GF472" s="92"/>
      <c r="GG472" s="92"/>
      <c r="GH472" s="92"/>
      <c r="GI472" s="92"/>
      <c r="GJ472" s="92"/>
      <c r="GK472" s="92"/>
      <c r="GL472" s="92"/>
      <c r="GM472" s="92"/>
      <c r="GN472" s="92"/>
      <c r="GO472" s="92"/>
      <c r="GP472" s="92"/>
      <c r="GQ472" s="92"/>
    </row>
    <row r="473" spans="12:199">
      <c r="L473" s="92"/>
      <c r="M473" s="92"/>
      <c r="N473" s="92"/>
      <c r="O473" s="92"/>
      <c r="P473" s="111"/>
      <c r="Q473" s="111"/>
      <c r="R473" s="111"/>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c r="GK473" s="92"/>
      <c r="GL473" s="92"/>
      <c r="GM473" s="92"/>
      <c r="GN473" s="92"/>
      <c r="GO473" s="92"/>
      <c r="GP473" s="92"/>
      <c r="GQ473" s="92"/>
    </row>
    <row r="474" spans="12:199">
      <c r="L474" s="92"/>
      <c r="M474" s="92"/>
      <c r="N474" s="92"/>
      <c r="O474" s="92"/>
      <c r="P474" s="111"/>
      <c r="Q474" s="111"/>
      <c r="R474" s="111"/>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2"/>
      <c r="FL474" s="92"/>
      <c r="FM474" s="92"/>
      <c r="FN474" s="92"/>
      <c r="FO474" s="92"/>
      <c r="FP474" s="92"/>
      <c r="FQ474" s="92"/>
      <c r="FR474" s="92"/>
      <c r="FS474" s="92"/>
      <c r="FT474" s="92"/>
      <c r="FU474" s="92"/>
      <c r="FV474" s="92"/>
      <c r="FW474" s="92"/>
      <c r="FX474" s="92"/>
      <c r="FY474" s="92"/>
      <c r="FZ474" s="92"/>
      <c r="GA474" s="92"/>
      <c r="GB474" s="92"/>
      <c r="GC474" s="92"/>
      <c r="GD474" s="92"/>
      <c r="GE474" s="92"/>
      <c r="GF474" s="92"/>
      <c r="GG474" s="92"/>
      <c r="GH474" s="92"/>
      <c r="GI474" s="92"/>
      <c r="GJ474" s="92"/>
      <c r="GK474" s="92"/>
      <c r="GL474" s="92"/>
      <c r="GM474" s="92"/>
      <c r="GN474" s="92"/>
      <c r="GO474" s="92"/>
      <c r="GP474" s="92"/>
      <c r="GQ474" s="92"/>
    </row>
    <row r="475" spans="12:199">
      <c r="L475" s="92"/>
      <c r="M475" s="92"/>
      <c r="N475" s="92"/>
      <c r="O475" s="92"/>
      <c r="P475" s="111"/>
      <c r="Q475" s="111"/>
      <c r="R475" s="111"/>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c r="GI475" s="92"/>
      <c r="GJ475" s="92"/>
      <c r="GK475" s="92"/>
      <c r="GL475" s="92"/>
      <c r="GM475" s="92"/>
      <c r="GN475" s="92"/>
      <c r="GO475" s="92"/>
      <c r="GP475" s="92"/>
      <c r="GQ475" s="92"/>
    </row>
    <row r="476" spans="12:199">
      <c r="L476" s="92"/>
      <c r="M476" s="92"/>
      <c r="N476" s="92"/>
      <c r="O476" s="92"/>
      <c r="P476" s="111"/>
      <c r="Q476" s="111"/>
      <c r="R476" s="111"/>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c r="GI476" s="92"/>
      <c r="GJ476" s="92"/>
      <c r="GK476" s="92"/>
      <c r="GL476" s="92"/>
      <c r="GM476" s="92"/>
      <c r="GN476" s="92"/>
      <c r="GO476" s="92"/>
      <c r="GP476" s="92"/>
      <c r="GQ476" s="92"/>
    </row>
    <row r="477" spans="12:199">
      <c r="L477" s="92"/>
      <c r="M477" s="92"/>
      <c r="N477" s="92"/>
      <c r="O477" s="92"/>
      <c r="P477" s="111"/>
      <c r="Q477" s="111"/>
      <c r="R477" s="111"/>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c r="GK477" s="92"/>
      <c r="GL477" s="92"/>
      <c r="GM477" s="92"/>
      <c r="GN477" s="92"/>
      <c r="GO477" s="92"/>
      <c r="GP477" s="92"/>
      <c r="GQ477" s="92"/>
    </row>
    <row r="478" spans="12:199">
      <c r="L478" s="92"/>
      <c r="M478" s="92"/>
      <c r="N478" s="92"/>
      <c r="O478" s="92"/>
      <c r="P478" s="111"/>
      <c r="Q478" s="111"/>
      <c r="R478" s="111"/>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c r="GK478" s="92"/>
      <c r="GL478" s="92"/>
      <c r="GM478" s="92"/>
      <c r="GN478" s="92"/>
      <c r="GO478" s="92"/>
      <c r="GP478" s="92"/>
      <c r="GQ478" s="92"/>
    </row>
    <row r="479" spans="12:199">
      <c r="L479" s="92"/>
      <c r="M479" s="92"/>
      <c r="N479" s="92"/>
      <c r="O479" s="92"/>
      <c r="P479" s="111"/>
      <c r="Q479" s="111"/>
      <c r="R479" s="111"/>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c r="GI479" s="92"/>
      <c r="GJ479" s="92"/>
      <c r="GK479" s="92"/>
      <c r="GL479" s="92"/>
      <c r="GM479" s="92"/>
      <c r="GN479" s="92"/>
      <c r="GO479" s="92"/>
      <c r="GP479" s="92"/>
      <c r="GQ479" s="92"/>
    </row>
    <row r="480" spans="12:199">
      <c r="L480" s="92"/>
      <c r="M480" s="92"/>
      <c r="N480" s="92"/>
      <c r="O480" s="92"/>
      <c r="P480" s="111"/>
      <c r="Q480" s="111"/>
      <c r="R480" s="111"/>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c r="GI480" s="92"/>
      <c r="GJ480" s="92"/>
      <c r="GK480" s="92"/>
      <c r="GL480" s="92"/>
      <c r="GM480" s="92"/>
      <c r="GN480" s="92"/>
      <c r="GO480" s="92"/>
      <c r="GP480" s="92"/>
      <c r="GQ480" s="92"/>
    </row>
    <row r="481" spans="12:199">
      <c r="L481" s="92"/>
      <c r="M481" s="92"/>
      <c r="N481" s="92"/>
      <c r="O481" s="92"/>
      <c r="P481" s="111"/>
      <c r="Q481" s="111"/>
      <c r="R481" s="111"/>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c r="GI481" s="92"/>
      <c r="GJ481" s="92"/>
      <c r="GK481" s="92"/>
      <c r="GL481" s="92"/>
      <c r="GM481" s="92"/>
      <c r="GN481" s="92"/>
      <c r="GO481" s="92"/>
      <c r="GP481" s="92"/>
      <c r="GQ481" s="92"/>
    </row>
    <row r="482" spans="12:199">
      <c r="L482" s="92"/>
      <c r="M482" s="92"/>
      <c r="N482" s="92"/>
      <c r="O482" s="92"/>
      <c r="P482" s="111"/>
      <c r="Q482" s="111"/>
      <c r="R482" s="111"/>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2"/>
      <c r="FL482" s="92"/>
      <c r="FM482" s="92"/>
      <c r="FN482" s="92"/>
      <c r="FO482" s="92"/>
      <c r="FP482" s="92"/>
      <c r="FQ482" s="92"/>
      <c r="FR482" s="92"/>
      <c r="FS482" s="92"/>
      <c r="FT482" s="92"/>
      <c r="FU482" s="92"/>
      <c r="FV482" s="92"/>
      <c r="FW482" s="92"/>
      <c r="FX482" s="92"/>
      <c r="FY482" s="92"/>
      <c r="FZ482" s="92"/>
      <c r="GA482" s="92"/>
      <c r="GB482" s="92"/>
      <c r="GC482" s="92"/>
      <c r="GD482" s="92"/>
      <c r="GE482" s="92"/>
      <c r="GF482" s="92"/>
      <c r="GG482" s="92"/>
      <c r="GH482" s="92"/>
      <c r="GI482" s="92"/>
      <c r="GJ482" s="92"/>
      <c r="GK482" s="92"/>
      <c r="GL482" s="92"/>
      <c r="GM482" s="92"/>
      <c r="GN482" s="92"/>
      <c r="GO482" s="92"/>
      <c r="GP482" s="92"/>
      <c r="GQ482" s="92"/>
    </row>
    <row r="483" spans="12:199">
      <c r="L483" s="92"/>
      <c r="M483" s="92"/>
      <c r="N483" s="92"/>
      <c r="O483" s="92"/>
      <c r="P483" s="111"/>
      <c r="Q483" s="111"/>
      <c r="R483" s="111"/>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2"/>
      <c r="FL483" s="92"/>
      <c r="FM483" s="92"/>
      <c r="FN483" s="92"/>
      <c r="FO483" s="92"/>
      <c r="FP483" s="92"/>
      <c r="FQ483" s="92"/>
      <c r="FR483" s="92"/>
      <c r="FS483" s="92"/>
      <c r="FT483" s="92"/>
      <c r="FU483" s="92"/>
      <c r="FV483" s="92"/>
      <c r="FW483" s="92"/>
      <c r="FX483" s="92"/>
      <c r="FY483" s="92"/>
      <c r="FZ483" s="92"/>
      <c r="GA483" s="92"/>
      <c r="GB483" s="92"/>
      <c r="GC483" s="92"/>
      <c r="GD483" s="92"/>
      <c r="GE483" s="92"/>
      <c r="GF483" s="92"/>
      <c r="GG483" s="92"/>
      <c r="GH483" s="92"/>
      <c r="GI483" s="92"/>
      <c r="GJ483" s="92"/>
      <c r="GK483" s="92"/>
      <c r="GL483" s="92"/>
      <c r="GM483" s="92"/>
      <c r="GN483" s="92"/>
      <c r="GO483" s="92"/>
      <c r="GP483" s="92"/>
      <c r="GQ483" s="92"/>
    </row>
    <row r="484" spans="12:199">
      <c r="L484" s="92"/>
      <c r="M484" s="92"/>
      <c r="N484" s="92"/>
      <c r="O484" s="92"/>
      <c r="P484" s="111"/>
      <c r="Q484" s="111"/>
      <c r="R484" s="111"/>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c r="CM484" s="92"/>
      <c r="CN484" s="92"/>
      <c r="CO484" s="92"/>
      <c r="CP484" s="92"/>
      <c r="CQ484" s="92"/>
      <c r="CR484" s="92"/>
      <c r="CS484" s="92"/>
      <c r="CT484" s="92"/>
      <c r="CU484" s="92"/>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c r="FB484" s="92"/>
      <c r="FC484" s="92"/>
      <c r="FD484" s="92"/>
      <c r="FE484" s="92"/>
      <c r="FF484" s="92"/>
      <c r="FG484" s="92"/>
      <c r="FH484" s="92"/>
      <c r="FI484" s="92"/>
      <c r="FJ484" s="92"/>
      <c r="FK484" s="92"/>
      <c r="FL484" s="92"/>
      <c r="FM484" s="92"/>
      <c r="FN484" s="92"/>
      <c r="FO484" s="92"/>
      <c r="FP484" s="92"/>
      <c r="FQ484" s="92"/>
      <c r="FR484" s="92"/>
      <c r="FS484" s="92"/>
      <c r="FT484" s="92"/>
      <c r="FU484" s="92"/>
      <c r="FV484" s="92"/>
      <c r="FW484" s="92"/>
      <c r="FX484" s="92"/>
      <c r="FY484" s="92"/>
      <c r="FZ484" s="92"/>
      <c r="GA484" s="92"/>
      <c r="GB484" s="92"/>
      <c r="GC484" s="92"/>
      <c r="GD484" s="92"/>
      <c r="GE484" s="92"/>
      <c r="GF484" s="92"/>
      <c r="GG484" s="92"/>
      <c r="GH484" s="92"/>
      <c r="GI484" s="92"/>
      <c r="GJ484" s="92"/>
      <c r="GK484" s="92"/>
      <c r="GL484" s="92"/>
      <c r="GM484" s="92"/>
      <c r="GN484" s="92"/>
      <c r="GO484" s="92"/>
      <c r="GP484" s="92"/>
      <c r="GQ484" s="92"/>
    </row>
    <row r="485" spans="12:199">
      <c r="L485" s="92"/>
      <c r="M485" s="92"/>
      <c r="N485" s="92"/>
      <c r="O485" s="92"/>
      <c r="P485" s="111"/>
      <c r="Q485" s="111"/>
      <c r="R485" s="111"/>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92"/>
      <c r="GQ485" s="92"/>
    </row>
    <row r="486" spans="12:199">
      <c r="L486" s="92"/>
      <c r="M486" s="92"/>
      <c r="N486" s="92"/>
      <c r="O486" s="92"/>
      <c r="P486" s="111"/>
      <c r="Q486" s="111"/>
      <c r="R486" s="111"/>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92"/>
      <c r="GQ486" s="92"/>
    </row>
    <row r="487" spans="12:199">
      <c r="L487" s="92"/>
      <c r="M487" s="92"/>
      <c r="N487" s="92"/>
      <c r="O487" s="92"/>
      <c r="P487" s="111"/>
      <c r="Q487" s="111"/>
      <c r="R487" s="111"/>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92"/>
      <c r="GQ487" s="92"/>
    </row>
    <row r="488" spans="12:199">
      <c r="L488" s="92"/>
      <c r="M488" s="92"/>
      <c r="N488" s="92"/>
      <c r="O488" s="92"/>
      <c r="P488" s="111"/>
      <c r="Q488" s="111"/>
      <c r="R488" s="111"/>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92"/>
      <c r="GQ488" s="92"/>
    </row>
    <row r="489" spans="12:199">
      <c r="L489" s="92"/>
      <c r="M489" s="92"/>
      <c r="N489" s="92"/>
      <c r="O489" s="92"/>
      <c r="P489" s="111"/>
      <c r="Q489" s="111"/>
      <c r="R489" s="111"/>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92"/>
      <c r="GQ489" s="92"/>
    </row>
    <row r="490" spans="12:199">
      <c r="L490" s="92"/>
      <c r="M490" s="92"/>
      <c r="N490" s="92"/>
      <c r="O490" s="92"/>
      <c r="P490" s="111"/>
      <c r="Q490" s="111"/>
      <c r="R490" s="111"/>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92"/>
      <c r="GQ490" s="92"/>
    </row>
    <row r="491" spans="12:199">
      <c r="L491" s="92"/>
      <c r="M491" s="92"/>
      <c r="N491" s="92"/>
      <c r="O491" s="92"/>
      <c r="P491" s="111"/>
      <c r="Q491" s="111"/>
      <c r="R491" s="111"/>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92"/>
      <c r="GQ491" s="92"/>
    </row>
    <row r="492" spans="12:199">
      <c r="L492" s="92"/>
      <c r="M492" s="92"/>
      <c r="N492" s="92"/>
      <c r="O492" s="92"/>
      <c r="P492" s="111"/>
      <c r="Q492" s="111"/>
      <c r="R492" s="111"/>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c r="GH492" s="92"/>
      <c r="GI492" s="92"/>
      <c r="GJ492" s="92"/>
      <c r="GK492" s="92"/>
      <c r="GL492" s="92"/>
      <c r="GM492" s="92"/>
      <c r="GN492" s="92"/>
      <c r="GO492" s="92"/>
      <c r="GP492" s="92"/>
      <c r="GQ492" s="92"/>
    </row>
    <row r="493" spans="12:199">
      <c r="L493" s="92"/>
      <c r="M493" s="92"/>
      <c r="N493" s="92"/>
      <c r="O493" s="92"/>
      <c r="P493" s="111"/>
      <c r="Q493" s="111"/>
      <c r="R493" s="111"/>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c r="FY493" s="92"/>
      <c r="FZ493" s="92"/>
      <c r="GA493" s="92"/>
      <c r="GB493" s="92"/>
      <c r="GC493" s="92"/>
      <c r="GD493" s="92"/>
      <c r="GE493" s="92"/>
      <c r="GF493" s="92"/>
      <c r="GG493" s="92"/>
      <c r="GH493" s="92"/>
      <c r="GI493" s="92"/>
      <c r="GJ493" s="92"/>
      <c r="GK493" s="92"/>
      <c r="GL493" s="92"/>
      <c r="GM493" s="92"/>
      <c r="GN493" s="92"/>
      <c r="GO493" s="92"/>
      <c r="GP493" s="92"/>
      <c r="GQ493" s="92"/>
    </row>
    <row r="494" spans="12:199">
      <c r="L494" s="92"/>
      <c r="M494" s="92"/>
      <c r="N494" s="92"/>
      <c r="O494" s="92"/>
      <c r="P494" s="111"/>
      <c r="Q494" s="111"/>
      <c r="R494" s="111"/>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c r="GI494" s="92"/>
      <c r="GJ494" s="92"/>
      <c r="GK494" s="92"/>
      <c r="GL494" s="92"/>
      <c r="GM494" s="92"/>
      <c r="GN494" s="92"/>
      <c r="GO494" s="92"/>
      <c r="GP494" s="92"/>
      <c r="GQ494" s="92"/>
    </row>
    <row r="495" spans="12:199">
      <c r="L495" s="92"/>
      <c r="M495" s="92"/>
      <c r="N495" s="92"/>
      <c r="O495" s="92"/>
      <c r="P495" s="111"/>
      <c r="Q495" s="111"/>
      <c r="R495" s="111"/>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c r="GH495" s="92"/>
      <c r="GI495" s="92"/>
      <c r="GJ495" s="92"/>
      <c r="GK495" s="92"/>
      <c r="GL495" s="92"/>
      <c r="GM495" s="92"/>
      <c r="GN495" s="92"/>
      <c r="GO495" s="92"/>
      <c r="GP495" s="92"/>
      <c r="GQ495" s="92"/>
    </row>
    <row r="496" spans="12:199">
      <c r="L496" s="92"/>
      <c r="M496" s="92"/>
      <c r="N496" s="92"/>
      <c r="O496" s="92"/>
      <c r="P496" s="111"/>
      <c r="Q496" s="111"/>
      <c r="R496" s="111"/>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c r="GH496" s="92"/>
      <c r="GI496" s="92"/>
      <c r="GJ496" s="92"/>
      <c r="GK496" s="92"/>
      <c r="GL496" s="92"/>
      <c r="GM496" s="92"/>
      <c r="GN496" s="92"/>
      <c r="GO496" s="92"/>
      <c r="GP496" s="92"/>
      <c r="GQ496" s="92"/>
    </row>
    <row r="497" spans="12:199">
      <c r="L497" s="92"/>
      <c r="M497" s="92"/>
      <c r="N497" s="92"/>
      <c r="O497" s="92"/>
      <c r="P497" s="111"/>
      <c r="Q497" s="111"/>
      <c r="R497" s="111"/>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c r="GK497" s="92"/>
      <c r="GL497" s="92"/>
      <c r="GM497" s="92"/>
      <c r="GN497" s="92"/>
      <c r="GO497" s="92"/>
      <c r="GP497" s="92"/>
      <c r="GQ497" s="92"/>
    </row>
    <row r="498" spans="12:199">
      <c r="L498" s="92"/>
      <c r="M498" s="92"/>
      <c r="N498" s="92"/>
      <c r="O498" s="92"/>
      <c r="P498" s="111"/>
      <c r="Q498" s="111"/>
      <c r="R498" s="111"/>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92"/>
      <c r="FL498" s="92"/>
      <c r="FM498" s="92"/>
      <c r="FN498" s="92"/>
      <c r="FO498" s="92"/>
      <c r="FP498" s="92"/>
      <c r="FQ498" s="92"/>
      <c r="FR498" s="92"/>
      <c r="FS498" s="92"/>
      <c r="FT498" s="92"/>
      <c r="FU498" s="92"/>
      <c r="FV498" s="92"/>
      <c r="FW498" s="92"/>
      <c r="FX498" s="92"/>
      <c r="FY498" s="92"/>
      <c r="FZ498" s="92"/>
      <c r="GA498" s="92"/>
      <c r="GB498" s="92"/>
      <c r="GC498" s="92"/>
      <c r="GD498" s="92"/>
      <c r="GE498" s="92"/>
      <c r="GF498" s="92"/>
      <c r="GG498" s="92"/>
      <c r="GH498" s="92"/>
      <c r="GI498" s="92"/>
      <c r="GJ498" s="92"/>
      <c r="GK498" s="92"/>
      <c r="GL498" s="92"/>
      <c r="GM498" s="92"/>
      <c r="GN498" s="92"/>
      <c r="GO498" s="92"/>
      <c r="GP498" s="92"/>
      <c r="GQ498" s="92"/>
    </row>
    <row r="499" spans="12:199">
      <c r="L499" s="92"/>
      <c r="M499" s="92"/>
      <c r="N499" s="92"/>
      <c r="O499" s="92"/>
      <c r="P499" s="111"/>
      <c r="Q499" s="111"/>
      <c r="R499" s="111"/>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c r="CM499" s="92"/>
      <c r="CN499" s="92"/>
      <c r="CO499" s="92"/>
      <c r="CP499" s="92"/>
      <c r="CQ499" s="92"/>
      <c r="CR499" s="92"/>
      <c r="CS499" s="92"/>
      <c r="CT499" s="92"/>
      <c r="CU499" s="92"/>
      <c r="CV499" s="92"/>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c r="FB499" s="92"/>
      <c r="FC499" s="92"/>
      <c r="FD499" s="92"/>
      <c r="FE499" s="92"/>
      <c r="FF499" s="92"/>
      <c r="FG499" s="92"/>
      <c r="FH499" s="92"/>
      <c r="FI499" s="92"/>
      <c r="FJ499" s="92"/>
      <c r="FK499" s="92"/>
      <c r="FL499" s="92"/>
      <c r="FM499" s="92"/>
      <c r="FN499" s="92"/>
      <c r="FO499" s="92"/>
      <c r="FP499" s="92"/>
      <c r="FQ499" s="92"/>
      <c r="FR499" s="92"/>
      <c r="FS499" s="92"/>
      <c r="FT499" s="92"/>
      <c r="FU499" s="92"/>
      <c r="FV499" s="92"/>
      <c r="FW499" s="92"/>
      <c r="FX499" s="92"/>
      <c r="FY499" s="92"/>
      <c r="FZ499" s="92"/>
      <c r="GA499" s="92"/>
      <c r="GB499" s="92"/>
      <c r="GC499" s="92"/>
      <c r="GD499" s="92"/>
      <c r="GE499" s="92"/>
      <c r="GF499" s="92"/>
      <c r="GG499" s="92"/>
      <c r="GH499" s="92"/>
      <c r="GI499" s="92"/>
      <c r="GJ499" s="92"/>
      <c r="GK499" s="92"/>
      <c r="GL499" s="92"/>
      <c r="GM499" s="92"/>
      <c r="GN499" s="92"/>
      <c r="GO499" s="92"/>
      <c r="GP499" s="92"/>
      <c r="GQ499" s="92"/>
    </row>
    <row r="500" spans="12:199">
      <c r="L500" s="92"/>
      <c r="M500" s="92"/>
      <c r="N500" s="92"/>
      <c r="O500" s="92"/>
      <c r="P500" s="111"/>
      <c r="Q500" s="111"/>
      <c r="R500" s="111"/>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c r="CM500" s="92"/>
      <c r="CN500" s="92"/>
      <c r="CO500" s="92"/>
      <c r="CP500" s="92"/>
      <c r="CQ500" s="92"/>
      <c r="CR500" s="92"/>
      <c r="CS500" s="92"/>
      <c r="CT500" s="92"/>
      <c r="CU500" s="92"/>
      <c r="CV500" s="92"/>
      <c r="CW500" s="92"/>
      <c r="CX500" s="92"/>
      <c r="CY500" s="92"/>
      <c r="CZ500" s="92"/>
      <c r="DA500" s="92"/>
      <c r="DB500" s="92"/>
      <c r="DC500" s="92"/>
      <c r="DD500" s="92"/>
      <c r="DE500" s="92"/>
      <c r="DF500" s="92"/>
      <c r="DG500" s="92"/>
      <c r="DH500" s="92"/>
      <c r="DI500" s="92"/>
      <c r="DJ500" s="92"/>
      <c r="DK500" s="92"/>
      <c r="DL500" s="92"/>
      <c r="DM500" s="92"/>
      <c r="DN500" s="92"/>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c r="FB500" s="92"/>
      <c r="FC500" s="92"/>
      <c r="FD500" s="92"/>
      <c r="FE500" s="92"/>
      <c r="FF500" s="92"/>
      <c r="FG500" s="92"/>
      <c r="FH500" s="92"/>
      <c r="FI500" s="92"/>
      <c r="FJ500" s="92"/>
      <c r="FK500" s="92"/>
      <c r="FL500" s="92"/>
      <c r="FM500" s="92"/>
      <c r="FN500" s="92"/>
      <c r="FO500" s="92"/>
      <c r="FP500" s="92"/>
      <c r="FQ500" s="92"/>
      <c r="FR500" s="92"/>
      <c r="FS500" s="92"/>
      <c r="FT500" s="92"/>
      <c r="FU500" s="92"/>
      <c r="FV500" s="92"/>
      <c r="FW500" s="92"/>
      <c r="FX500" s="92"/>
      <c r="FY500" s="92"/>
      <c r="FZ500" s="92"/>
      <c r="GA500" s="92"/>
      <c r="GB500" s="92"/>
      <c r="GC500" s="92"/>
      <c r="GD500" s="92"/>
      <c r="GE500" s="92"/>
      <c r="GF500" s="92"/>
      <c r="GG500" s="92"/>
      <c r="GH500" s="92"/>
      <c r="GI500" s="92"/>
      <c r="GJ500" s="92"/>
      <c r="GK500" s="92"/>
      <c r="GL500" s="92"/>
      <c r="GM500" s="92"/>
      <c r="GN500" s="92"/>
      <c r="GO500" s="92"/>
      <c r="GP500" s="92"/>
      <c r="GQ500" s="92"/>
    </row>
    <row r="501" spans="12:199">
      <c r="L501" s="92"/>
      <c r="M501" s="92"/>
      <c r="N501" s="92"/>
      <c r="O501" s="92"/>
      <c r="P501" s="111"/>
      <c r="Q501" s="111"/>
      <c r="R501" s="111"/>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c r="FB501" s="92"/>
      <c r="FC501" s="92"/>
      <c r="FD501" s="92"/>
      <c r="FE501" s="92"/>
      <c r="FF501" s="92"/>
      <c r="FG501" s="92"/>
      <c r="FH501" s="92"/>
      <c r="FI501" s="92"/>
      <c r="FJ501" s="92"/>
      <c r="FK501" s="92"/>
      <c r="FL501" s="92"/>
      <c r="FM501" s="92"/>
      <c r="FN501" s="92"/>
      <c r="FO501" s="92"/>
      <c r="FP501" s="92"/>
      <c r="FQ501" s="92"/>
      <c r="FR501" s="92"/>
      <c r="FS501" s="92"/>
      <c r="FT501" s="92"/>
      <c r="FU501" s="92"/>
      <c r="FV501" s="92"/>
      <c r="FW501" s="92"/>
      <c r="FX501" s="92"/>
      <c r="FY501" s="92"/>
      <c r="FZ501" s="92"/>
      <c r="GA501" s="92"/>
      <c r="GB501" s="92"/>
      <c r="GC501" s="92"/>
      <c r="GD501" s="92"/>
      <c r="GE501" s="92"/>
      <c r="GF501" s="92"/>
      <c r="GG501" s="92"/>
      <c r="GH501" s="92"/>
      <c r="GI501" s="92"/>
      <c r="GJ501" s="92"/>
      <c r="GK501" s="92"/>
      <c r="GL501" s="92"/>
      <c r="GM501" s="92"/>
      <c r="GN501" s="92"/>
      <c r="GO501" s="92"/>
      <c r="GP501" s="92"/>
      <c r="GQ501" s="92"/>
    </row>
    <row r="502" spans="12:199">
      <c r="L502" s="92"/>
      <c r="M502" s="92"/>
      <c r="N502" s="92"/>
      <c r="O502" s="92"/>
      <c r="P502" s="111"/>
      <c r="Q502" s="111"/>
      <c r="R502" s="111"/>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c r="CM502" s="92"/>
      <c r="CN502" s="92"/>
      <c r="CO502" s="92"/>
      <c r="CP502" s="92"/>
      <c r="CQ502" s="92"/>
      <c r="CR502" s="92"/>
      <c r="CS502" s="92"/>
      <c r="CT502" s="92"/>
      <c r="CU502" s="92"/>
      <c r="CV502" s="92"/>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c r="FB502" s="92"/>
      <c r="FC502" s="92"/>
      <c r="FD502" s="92"/>
      <c r="FE502" s="92"/>
      <c r="FF502" s="92"/>
      <c r="FG502" s="92"/>
      <c r="FH502" s="92"/>
      <c r="FI502" s="92"/>
      <c r="FJ502" s="92"/>
      <c r="FK502" s="92"/>
      <c r="FL502" s="92"/>
      <c r="FM502" s="92"/>
      <c r="FN502" s="92"/>
      <c r="FO502" s="92"/>
      <c r="FP502" s="92"/>
      <c r="FQ502" s="92"/>
      <c r="FR502" s="92"/>
      <c r="FS502" s="92"/>
      <c r="FT502" s="92"/>
      <c r="FU502" s="92"/>
      <c r="FV502" s="92"/>
      <c r="FW502" s="92"/>
      <c r="FX502" s="92"/>
      <c r="FY502" s="92"/>
      <c r="FZ502" s="92"/>
      <c r="GA502" s="92"/>
      <c r="GB502" s="92"/>
      <c r="GC502" s="92"/>
      <c r="GD502" s="92"/>
      <c r="GE502" s="92"/>
      <c r="GF502" s="92"/>
      <c r="GG502" s="92"/>
      <c r="GH502" s="92"/>
      <c r="GI502" s="92"/>
      <c r="GJ502" s="92"/>
      <c r="GK502" s="92"/>
      <c r="GL502" s="92"/>
      <c r="GM502" s="92"/>
      <c r="GN502" s="92"/>
      <c r="GO502" s="92"/>
      <c r="GP502" s="92"/>
      <c r="GQ502" s="92"/>
    </row>
    <row r="503" spans="12:199">
      <c r="L503" s="92"/>
      <c r="M503" s="92"/>
      <c r="N503" s="92"/>
      <c r="O503" s="92"/>
      <c r="P503" s="111"/>
      <c r="Q503" s="111"/>
      <c r="R503" s="111"/>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c r="CM503" s="92"/>
      <c r="CN503" s="92"/>
      <c r="CO503" s="92"/>
      <c r="CP503" s="92"/>
      <c r="CQ503" s="92"/>
      <c r="CR503" s="92"/>
      <c r="CS503" s="92"/>
      <c r="CT503" s="92"/>
      <c r="CU503" s="92"/>
      <c r="CV503" s="92"/>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c r="FB503" s="92"/>
      <c r="FC503" s="92"/>
      <c r="FD503" s="92"/>
      <c r="FE503" s="92"/>
      <c r="FF503" s="92"/>
      <c r="FG503" s="92"/>
      <c r="FH503" s="92"/>
      <c r="FI503" s="92"/>
      <c r="FJ503" s="92"/>
      <c r="FK503" s="92"/>
      <c r="FL503" s="92"/>
      <c r="FM503" s="92"/>
      <c r="FN503" s="92"/>
      <c r="FO503" s="92"/>
      <c r="FP503" s="92"/>
      <c r="FQ503" s="92"/>
      <c r="FR503" s="92"/>
      <c r="FS503" s="92"/>
      <c r="FT503" s="92"/>
      <c r="FU503" s="92"/>
      <c r="FV503" s="92"/>
      <c r="FW503" s="92"/>
      <c r="FX503" s="92"/>
      <c r="FY503" s="92"/>
      <c r="FZ503" s="92"/>
      <c r="GA503" s="92"/>
      <c r="GB503" s="92"/>
      <c r="GC503" s="92"/>
      <c r="GD503" s="92"/>
      <c r="GE503" s="92"/>
      <c r="GF503" s="92"/>
      <c r="GG503" s="92"/>
      <c r="GH503" s="92"/>
      <c r="GI503" s="92"/>
      <c r="GJ503" s="92"/>
      <c r="GK503" s="92"/>
      <c r="GL503" s="92"/>
      <c r="GM503" s="92"/>
      <c r="GN503" s="92"/>
      <c r="GO503" s="92"/>
      <c r="GP503" s="92"/>
      <c r="GQ503" s="92"/>
    </row>
    <row r="504" spans="12:199">
      <c r="L504" s="92"/>
      <c r="M504" s="92"/>
      <c r="N504" s="92"/>
      <c r="O504" s="92"/>
      <c r="P504" s="111"/>
      <c r="Q504" s="111"/>
      <c r="R504" s="111"/>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2"/>
      <c r="FL504" s="92"/>
      <c r="FM504" s="92"/>
      <c r="FN504" s="92"/>
      <c r="FO504" s="92"/>
      <c r="FP504" s="92"/>
      <c r="FQ504" s="92"/>
      <c r="FR504" s="92"/>
      <c r="FS504" s="92"/>
      <c r="FT504" s="92"/>
      <c r="FU504" s="92"/>
      <c r="FV504" s="92"/>
      <c r="FW504" s="92"/>
      <c r="FX504" s="92"/>
      <c r="FY504" s="92"/>
      <c r="FZ504" s="92"/>
      <c r="GA504" s="92"/>
      <c r="GB504" s="92"/>
      <c r="GC504" s="92"/>
      <c r="GD504" s="92"/>
      <c r="GE504" s="92"/>
      <c r="GF504" s="92"/>
      <c r="GG504" s="92"/>
      <c r="GH504" s="92"/>
      <c r="GI504" s="92"/>
      <c r="GJ504" s="92"/>
      <c r="GK504" s="92"/>
      <c r="GL504" s="92"/>
      <c r="GM504" s="92"/>
      <c r="GN504" s="92"/>
      <c r="GO504" s="92"/>
      <c r="GP504" s="92"/>
      <c r="GQ504" s="92"/>
    </row>
    <row r="505" spans="12:199">
      <c r="L505" s="92"/>
      <c r="M505" s="92"/>
      <c r="N505" s="92"/>
      <c r="O505" s="92"/>
      <c r="P505" s="111"/>
      <c r="Q505" s="111"/>
      <c r="R505" s="111"/>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c r="CM505" s="92"/>
      <c r="CN505" s="92"/>
      <c r="CO505" s="92"/>
      <c r="CP505" s="92"/>
      <c r="CQ505" s="92"/>
      <c r="CR505" s="92"/>
      <c r="CS505" s="92"/>
      <c r="CT505" s="92"/>
      <c r="CU505" s="92"/>
      <c r="CV505" s="92"/>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c r="FB505" s="92"/>
      <c r="FC505" s="92"/>
      <c r="FD505" s="92"/>
      <c r="FE505" s="92"/>
      <c r="FF505" s="92"/>
      <c r="FG505" s="92"/>
      <c r="FH505" s="92"/>
      <c r="FI505" s="92"/>
      <c r="FJ505" s="92"/>
      <c r="FK505" s="92"/>
      <c r="FL505" s="92"/>
      <c r="FM505" s="92"/>
      <c r="FN505" s="92"/>
      <c r="FO505" s="92"/>
      <c r="FP505" s="92"/>
      <c r="FQ505" s="92"/>
      <c r="FR505" s="92"/>
      <c r="FS505" s="92"/>
      <c r="FT505" s="92"/>
      <c r="FU505" s="92"/>
      <c r="FV505" s="92"/>
      <c r="FW505" s="92"/>
      <c r="FX505" s="92"/>
      <c r="FY505" s="92"/>
      <c r="FZ505" s="92"/>
      <c r="GA505" s="92"/>
      <c r="GB505" s="92"/>
      <c r="GC505" s="92"/>
      <c r="GD505" s="92"/>
      <c r="GE505" s="92"/>
      <c r="GF505" s="92"/>
      <c r="GG505" s="92"/>
      <c r="GH505" s="92"/>
      <c r="GI505" s="92"/>
      <c r="GJ505" s="92"/>
      <c r="GK505" s="92"/>
      <c r="GL505" s="92"/>
      <c r="GM505" s="92"/>
      <c r="GN505" s="92"/>
      <c r="GO505" s="92"/>
      <c r="GP505" s="92"/>
      <c r="GQ505" s="92"/>
    </row>
    <row r="506" spans="12:199">
      <c r="L506" s="92"/>
      <c r="M506" s="92"/>
      <c r="N506" s="92"/>
      <c r="O506" s="92"/>
      <c r="P506" s="111"/>
      <c r="Q506" s="111"/>
      <c r="R506" s="111"/>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2"/>
      <c r="FL506" s="92"/>
      <c r="FM506" s="92"/>
      <c r="FN506" s="92"/>
      <c r="FO506" s="92"/>
      <c r="FP506" s="92"/>
      <c r="FQ506" s="92"/>
      <c r="FR506" s="92"/>
      <c r="FS506" s="92"/>
      <c r="FT506" s="92"/>
      <c r="FU506" s="92"/>
      <c r="FV506" s="92"/>
      <c r="FW506" s="92"/>
      <c r="FX506" s="92"/>
      <c r="FY506" s="92"/>
      <c r="FZ506" s="92"/>
      <c r="GA506" s="92"/>
      <c r="GB506" s="92"/>
      <c r="GC506" s="92"/>
      <c r="GD506" s="92"/>
      <c r="GE506" s="92"/>
      <c r="GF506" s="92"/>
      <c r="GG506" s="92"/>
      <c r="GH506" s="92"/>
      <c r="GI506" s="92"/>
      <c r="GJ506" s="92"/>
      <c r="GK506" s="92"/>
      <c r="GL506" s="92"/>
      <c r="GM506" s="92"/>
      <c r="GN506" s="92"/>
      <c r="GO506" s="92"/>
      <c r="GP506" s="92"/>
      <c r="GQ506" s="92"/>
    </row>
    <row r="507" spans="12:199">
      <c r="L507" s="92"/>
      <c r="M507" s="92"/>
      <c r="N507" s="92"/>
      <c r="O507" s="92"/>
      <c r="P507" s="111"/>
      <c r="Q507" s="111"/>
      <c r="R507" s="111"/>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2"/>
      <c r="FL507" s="92"/>
      <c r="FM507" s="92"/>
      <c r="FN507" s="92"/>
      <c r="FO507" s="92"/>
      <c r="FP507" s="92"/>
      <c r="FQ507" s="92"/>
      <c r="FR507" s="92"/>
      <c r="FS507" s="92"/>
      <c r="FT507" s="92"/>
      <c r="FU507" s="92"/>
      <c r="FV507" s="92"/>
      <c r="FW507" s="92"/>
      <c r="FX507" s="92"/>
      <c r="FY507" s="92"/>
      <c r="FZ507" s="92"/>
      <c r="GA507" s="92"/>
      <c r="GB507" s="92"/>
      <c r="GC507" s="92"/>
      <c r="GD507" s="92"/>
      <c r="GE507" s="92"/>
      <c r="GF507" s="92"/>
      <c r="GG507" s="92"/>
      <c r="GH507" s="92"/>
      <c r="GI507" s="92"/>
      <c r="GJ507" s="92"/>
      <c r="GK507" s="92"/>
      <c r="GL507" s="92"/>
      <c r="GM507" s="92"/>
      <c r="GN507" s="92"/>
      <c r="GO507" s="92"/>
      <c r="GP507" s="92"/>
      <c r="GQ507" s="92"/>
    </row>
    <row r="508" spans="12:199">
      <c r="L508" s="92"/>
      <c r="M508" s="92"/>
      <c r="N508" s="92"/>
      <c r="O508" s="92"/>
      <c r="P508" s="111"/>
      <c r="Q508" s="111"/>
      <c r="R508" s="111"/>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2"/>
      <c r="FL508" s="92"/>
      <c r="FM508" s="92"/>
      <c r="FN508" s="92"/>
      <c r="FO508" s="92"/>
      <c r="FP508" s="92"/>
      <c r="FQ508" s="92"/>
      <c r="FR508" s="92"/>
      <c r="FS508" s="92"/>
      <c r="FT508" s="92"/>
      <c r="FU508" s="92"/>
      <c r="FV508" s="92"/>
      <c r="FW508" s="92"/>
      <c r="FX508" s="92"/>
      <c r="FY508" s="92"/>
      <c r="FZ508" s="92"/>
      <c r="GA508" s="92"/>
      <c r="GB508" s="92"/>
      <c r="GC508" s="92"/>
      <c r="GD508" s="92"/>
      <c r="GE508" s="92"/>
      <c r="GF508" s="92"/>
      <c r="GG508" s="92"/>
      <c r="GH508" s="92"/>
      <c r="GI508" s="92"/>
      <c r="GJ508" s="92"/>
      <c r="GK508" s="92"/>
      <c r="GL508" s="92"/>
      <c r="GM508" s="92"/>
      <c r="GN508" s="92"/>
      <c r="GO508" s="92"/>
      <c r="GP508" s="92"/>
      <c r="GQ508" s="92"/>
    </row>
    <row r="509" spans="12:199">
      <c r="L509" s="92"/>
      <c r="M509" s="92"/>
      <c r="N509" s="92"/>
      <c r="O509" s="92"/>
      <c r="P509" s="111"/>
      <c r="Q509" s="111"/>
      <c r="R509" s="111"/>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c r="CM509" s="92"/>
      <c r="CN509" s="92"/>
      <c r="CO509" s="92"/>
      <c r="CP509" s="92"/>
      <c r="CQ509" s="92"/>
      <c r="CR509" s="92"/>
      <c r="CS509" s="92"/>
      <c r="CT509" s="92"/>
      <c r="CU509" s="92"/>
      <c r="CV509" s="92"/>
      <c r="CW509" s="92"/>
      <c r="CX509" s="92"/>
      <c r="CY509" s="92"/>
      <c r="CZ509" s="92"/>
      <c r="DA509" s="92"/>
      <c r="DB509" s="92"/>
      <c r="DC509" s="92"/>
      <c r="DD509" s="92"/>
      <c r="DE509" s="92"/>
      <c r="DF509" s="92"/>
      <c r="DG509" s="92"/>
      <c r="DH509" s="92"/>
      <c r="DI509" s="92"/>
      <c r="DJ509" s="92"/>
      <c r="DK509" s="92"/>
      <c r="DL509" s="92"/>
      <c r="DM509" s="92"/>
      <c r="DN509" s="92"/>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c r="FB509" s="92"/>
      <c r="FC509" s="92"/>
      <c r="FD509" s="92"/>
      <c r="FE509" s="92"/>
      <c r="FF509" s="92"/>
      <c r="FG509" s="92"/>
      <c r="FH509" s="92"/>
      <c r="FI509" s="92"/>
      <c r="FJ509" s="92"/>
      <c r="FK509" s="92"/>
      <c r="FL509" s="92"/>
      <c r="FM509" s="92"/>
      <c r="FN509" s="92"/>
      <c r="FO509" s="92"/>
      <c r="FP509" s="92"/>
      <c r="FQ509" s="92"/>
      <c r="FR509" s="92"/>
      <c r="FS509" s="92"/>
      <c r="FT509" s="92"/>
      <c r="FU509" s="92"/>
      <c r="FV509" s="92"/>
      <c r="FW509" s="92"/>
      <c r="FX509" s="92"/>
      <c r="FY509" s="92"/>
      <c r="FZ509" s="92"/>
      <c r="GA509" s="92"/>
      <c r="GB509" s="92"/>
      <c r="GC509" s="92"/>
      <c r="GD509" s="92"/>
      <c r="GE509" s="92"/>
      <c r="GF509" s="92"/>
      <c r="GG509" s="92"/>
      <c r="GH509" s="92"/>
      <c r="GI509" s="92"/>
      <c r="GJ509" s="92"/>
      <c r="GK509" s="92"/>
      <c r="GL509" s="92"/>
      <c r="GM509" s="92"/>
      <c r="GN509" s="92"/>
      <c r="GO509" s="92"/>
      <c r="GP509" s="92"/>
      <c r="GQ509" s="92"/>
    </row>
    <row r="510" spans="12:199">
      <c r="L510" s="92"/>
      <c r="M510" s="92"/>
      <c r="N510" s="92"/>
      <c r="O510" s="92"/>
      <c r="P510" s="111"/>
      <c r="Q510" s="111"/>
      <c r="R510" s="111"/>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c r="CM510" s="92"/>
      <c r="CN510" s="92"/>
      <c r="CO510" s="92"/>
      <c r="CP510" s="92"/>
      <c r="CQ510" s="92"/>
      <c r="CR510" s="92"/>
      <c r="CS510" s="92"/>
      <c r="CT510" s="92"/>
      <c r="CU510" s="92"/>
      <c r="CV510" s="92"/>
      <c r="CW510" s="92"/>
      <c r="CX510" s="92"/>
      <c r="CY510" s="92"/>
      <c r="CZ510" s="92"/>
      <c r="DA510" s="92"/>
      <c r="DB510" s="92"/>
      <c r="DC510" s="92"/>
      <c r="DD510" s="92"/>
      <c r="DE510" s="92"/>
      <c r="DF510" s="92"/>
      <c r="DG510" s="92"/>
      <c r="DH510" s="92"/>
      <c r="DI510" s="92"/>
      <c r="DJ510" s="92"/>
      <c r="DK510" s="92"/>
      <c r="DL510" s="92"/>
      <c r="DM510" s="92"/>
      <c r="DN510" s="92"/>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c r="FB510" s="92"/>
      <c r="FC510" s="92"/>
      <c r="FD510" s="92"/>
      <c r="FE510" s="92"/>
      <c r="FF510" s="92"/>
      <c r="FG510" s="92"/>
      <c r="FH510" s="92"/>
      <c r="FI510" s="92"/>
      <c r="FJ510" s="92"/>
      <c r="FK510" s="92"/>
      <c r="FL510" s="92"/>
      <c r="FM510" s="92"/>
      <c r="FN510" s="92"/>
      <c r="FO510" s="92"/>
      <c r="FP510" s="92"/>
      <c r="FQ510" s="92"/>
      <c r="FR510" s="92"/>
      <c r="FS510" s="92"/>
      <c r="FT510" s="92"/>
      <c r="FU510" s="92"/>
      <c r="FV510" s="92"/>
      <c r="FW510" s="92"/>
      <c r="FX510" s="92"/>
      <c r="FY510" s="92"/>
      <c r="FZ510" s="92"/>
      <c r="GA510" s="92"/>
      <c r="GB510" s="92"/>
      <c r="GC510" s="92"/>
      <c r="GD510" s="92"/>
      <c r="GE510" s="92"/>
      <c r="GF510" s="92"/>
      <c r="GG510" s="92"/>
      <c r="GH510" s="92"/>
      <c r="GI510" s="92"/>
      <c r="GJ510" s="92"/>
      <c r="GK510" s="92"/>
      <c r="GL510" s="92"/>
      <c r="GM510" s="92"/>
      <c r="GN510" s="92"/>
      <c r="GO510" s="92"/>
      <c r="GP510" s="92"/>
      <c r="GQ510" s="92"/>
    </row>
    <row r="511" spans="12:199">
      <c r="L511" s="92"/>
      <c r="M511" s="92"/>
      <c r="N511" s="92"/>
      <c r="O511" s="92"/>
      <c r="P511" s="111"/>
      <c r="Q511" s="111"/>
      <c r="R511" s="111"/>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c r="CM511" s="92"/>
      <c r="CN511" s="92"/>
      <c r="CO511" s="92"/>
      <c r="CP511" s="92"/>
      <c r="CQ511" s="92"/>
      <c r="CR511" s="92"/>
      <c r="CS511" s="92"/>
      <c r="CT511" s="92"/>
      <c r="CU511" s="92"/>
      <c r="CV511" s="92"/>
      <c r="CW511" s="92"/>
      <c r="CX511" s="92"/>
      <c r="CY511" s="92"/>
      <c r="CZ511" s="92"/>
      <c r="DA511" s="92"/>
      <c r="DB511" s="92"/>
      <c r="DC511" s="92"/>
      <c r="DD511" s="92"/>
      <c r="DE511" s="92"/>
      <c r="DF511" s="92"/>
      <c r="DG511" s="92"/>
      <c r="DH511" s="92"/>
      <c r="DI511" s="92"/>
      <c r="DJ511" s="92"/>
      <c r="DK511" s="92"/>
      <c r="DL511" s="92"/>
      <c r="DM511" s="92"/>
      <c r="DN511" s="92"/>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c r="FB511" s="92"/>
      <c r="FC511" s="92"/>
      <c r="FD511" s="92"/>
      <c r="FE511" s="92"/>
      <c r="FF511" s="92"/>
      <c r="FG511" s="92"/>
      <c r="FH511" s="92"/>
      <c r="FI511" s="92"/>
      <c r="FJ511" s="92"/>
      <c r="FK511" s="92"/>
      <c r="FL511" s="92"/>
      <c r="FM511" s="92"/>
      <c r="FN511" s="92"/>
      <c r="FO511" s="92"/>
      <c r="FP511" s="92"/>
      <c r="FQ511" s="92"/>
      <c r="FR511" s="92"/>
      <c r="FS511" s="92"/>
      <c r="FT511" s="92"/>
      <c r="FU511" s="92"/>
      <c r="FV511" s="92"/>
      <c r="FW511" s="92"/>
      <c r="FX511" s="92"/>
      <c r="FY511" s="92"/>
      <c r="FZ511" s="92"/>
      <c r="GA511" s="92"/>
      <c r="GB511" s="92"/>
      <c r="GC511" s="92"/>
      <c r="GD511" s="92"/>
      <c r="GE511" s="92"/>
      <c r="GF511" s="92"/>
      <c r="GG511" s="92"/>
      <c r="GH511" s="92"/>
      <c r="GI511" s="92"/>
      <c r="GJ511" s="92"/>
      <c r="GK511" s="92"/>
      <c r="GL511" s="92"/>
      <c r="GM511" s="92"/>
      <c r="GN511" s="92"/>
      <c r="GO511" s="92"/>
      <c r="GP511" s="92"/>
      <c r="GQ511" s="92"/>
    </row>
    <row r="512" spans="12:199">
      <c r="L512" s="92"/>
      <c r="M512" s="92"/>
      <c r="N512" s="92"/>
      <c r="O512" s="92"/>
      <c r="P512" s="111"/>
      <c r="Q512" s="111"/>
      <c r="R512" s="111"/>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c r="CM512" s="92"/>
      <c r="CN512" s="92"/>
      <c r="CO512" s="92"/>
      <c r="CP512" s="92"/>
      <c r="CQ512" s="92"/>
      <c r="CR512" s="92"/>
      <c r="CS512" s="92"/>
      <c r="CT512" s="92"/>
      <c r="CU512" s="92"/>
      <c r="CV512" s="92"/>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c r="GK512" s="92"/>
      <c r="GL512" s="92"/>
      <c r="GM512" s="92"/>
      <c r="GN512" s="92"/>
      <c r="GO512" s="92"/>
      <c r="GP512" s="92"/>
      <c r="GQ512" s="92"/>
    </row>
    <row r="513" spans="12:199">
      <c r="L513" s="92"/>
      <c r="M513" s="92"/>
      <c r="N513" s="92"/>
      <c r="O513" s="92"/>
      <c r="P513" s="111"/>
      <c r="Q513" s="111"/>
      <c r="R513" s="111"/>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c r="CM513" s="92"/>
      <c r="CN513" s="92"/>
      <c r="CO513" s="92"/>
      <c r="CP513" s="92"/>
      <c r="CQ513" s="92"/>
      <c r="CR513" s="92"/>
      <c r="CS513" s="92"/>
      <c r="CT513" s="92"/>
      <c r="CU513" s="92"/>
      <c r="CV513" s="92"/>
      <c r="CW513" s="92"/>
      <c r="CX513" s="92"/>
      <c r="CY513" s="92"/>
      <c r="CZ513" s="92"/>
      <c r="DA513" s="92"/>
      <c r="DB513" s="92"/>
      <c r="DC513" s="92"/>
      <c r="DD513" s="92"/>
      <c r="DE513" s="92"/>
      <c r="DF513" s="92"/>
      <c r="DG513" s="92"/>
      <c r="DH513" s="92"/>
      <c r="DI513" s="92"/>
      <c r="DJ513" s="92"/>
      <c r="DK513" s="92"/>
      <c r="DL513" s="92"/>
      <c r="DM513" s="92"/>
      <c r="DN513" s="92"/>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c r="FB513" s="92"/>
      <c r="FC513" s="92"/>
      <c r="FD513" s="92"/>
      <c r="FE513" s="92"/>
      <c r="FF513" s="92"/>
      <c r="FG513" s="92"/>
      <c r="FH513" s="92"/>
      <c r="FI513" s="92"/>
      <c r="FJ513" s="92"/>
      <c r="FK513" s="92"/>
      <c r="FL513" s="92"/>
      <c r="FM513" s="92"/>
      <c r="FN513" s="92"/>
      <c r="FO513" s="92"/>
      <c r="FP513" s="92"/>
      <c r="FQ513" s="92"/>
      <c r="FR513" s="92"/>
      <c r="FS513" s="92"/>
      <c r="FT513" s="92"/>
      <c r="FU513" s="92"/>
      <c r="FV513" s="92"/>
      <c r="FW513" s="92"/>
      <c r="FX513" s="92"/>
      <c r="FY513" s="92"/>
      <c r="FZ513" s="92"/>
      <c r="GA513" s="92"/>
      <c r="GB513" s="92"/>
      <c r="GC513" s="92"/>
      <c r="GD513" s="92"/>
      <c r="GE513" s="92"/>
      <c r="GF513" s="92"/>
      <c r="GG513" s="92"/>
      <c r="GH513" s="92"/>
      <c r="GI513" s="92"/>
      <c r="GJ513" s="92"/>
      <c r="GK513" s="92"/>
      <c r="GL513" s="92"/>
      <c r="GM513" s="92"/>
      <c r="GN513" s="92"/>
      <c r="GO513" s="92"/>
      <c r="GP513" s="92"/>
      <c r="GQ513" s="92"/>
    </row>
    <row r="514" spans="12:199">
      <c r="L514" s="92"/>
      <c r="M514" s="92"/>
      <c r="N514" s="92"/>
      <c r="O514" s="92"/>
      <c r="P514" s="111"/>
      <c r="Q514" s="111"/>
      <c r="R514" s="111"/>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c r="CM514" s="92"/>
      <c r="CN514" s="92"/>
      <c r="CO514" s="92"/>
      <c r="CP514" s="92"/>
      <c r="CQ514" s="92"/>
      <c r="CR514" s="92"/>
      <c r="CS514" s="92"/>
      <c r="CT514" s="92"/>
      <c r="CU514" s="92"/>
      <c r="CV514" s="92"/>
      <c r="CW514" s="92"/>
      <c r="CX514" s="92"/>
      <c r="CY514" s="92"/>
      <c r="CZ514" s="92"/>
      <c r="DA514" s="92"/>
      <c r="DB514" s="92"/>
      <c r="DC514" s="92"/>
      <c r="DD514" s="92"/>
      <c r="DE514" s="92"/>
      <c r="DF514" s="92"/>
      <c r="DG514" s="92"/>
      <c r="DH514" s="92"/>
      <c r="DI514" s="92"/>
      <c r="DJ514" s="92"/>
      <c r="DK514" s="92"/>
      <c r="DL514" s="92"/>
      <c r="DM514" s="92"/>
      <c r="DN514" s="92"/>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c r="FB514" s="92"/>
      <c r="FC514" s="92"/>
      <c r="FD514" s="92"/>
      <c r="FE514" s="92"/>
      <c r="FF514" s="92"/>
      <c r="FG514" s="92"/>
      <c r="FH514" s="92"/>
      <c r="FI514" s="92"/>
      <c r="FJ514" s="92"/>
      <c r="FK514" s="92"/>
      <c r="FL514" s="92"/>
      <c r="FM514" s="92"/>
      <c r="FN514" s="92"/>
      <c r="FO514" s="92"/>
      <c r="FP514" s="92"/>
      <c r="FQ514" s="92"/>
      <c r="FR514" s="92"/>
      <c r="FS514" s="92"/>
      <c r="FT514" s="92"/>
      <c r="FU514" s="92"/>
      <c r="FV514" s="92"/>
      <c r="FW514" s="92"/>
      <c r="FX514" s="92"/>
      <c r="FY514" s="92"/>
      <c r="FZ514" s="92"/>
      <c r="GA514" s="92"/>
      <c r="GB514" s="92"/>
      <c r="GC514" s="92"/>
      <c r="GD514" s="92"/>
      <c r="GE514" s="92"/>
      <c r="GF514" s="92"/>
      <c r="GG514" s="92"/>
      <c r="GH514" s="92"/>
      <c r="GI514" s="92"/>
      <c r="GJ514" s="92"/>
      <c r="GK514" s="92"/>
      <c r="GL514" s="92"/>
      <c r="GM514" s="92"/>
      <c r="GN514" s="92"/>
      <c r="GO514" s="92"/>
      <c r="GP514" s="92"/>
      <c r="GQ514" s="92"/>
    </row>
    <row r="515" spans="12:199">
      <c r="L515" s="92"/>
      <c r="M515" s="92"/>
      <c r="N515" s="92"/>
      <c r="O515" s="92"/>
      <c r="P515" s="111"/>
      <c r="Q515" s="111"/>
      <c r="R515" s="111"/>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c r="CM515" s="92"/>
      <c r="CN515" s="92"/>
      <c r="CO515" s="92"/>
      <c r="CP515" s="92"/>
      <c r="CQ515" s="92"/>
      <c r="CR515" s="92"/>
      <c r="CS515" s="92"/>
      <c r="CT515" s="92"/>
      <c r="CU515" s="92"/>
      <c r="CV515" s="92"/>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c r="FB515" s="92"/>
      <c r="FC515" s="92"/>
      <c r="FD515" s="92"/>
      <c r="FE515" s="92"/>
      <c r="FF515" s="92"/>
      <c r="FG515" s="92"/>
      <c r="FH515" s="92"/>
      <c r="FI515" s="92"/>
      <c r="FJ515" s="92"/>
      <c r="FK515" s="92"/>
      <c r="FL515" s="92"/>
      <c r="FM515" s="92"/>
      <c r="FN515" s="92"/>
      <c r="FO515" s="92"/>
      <c r="FP515" s="92"/>
      <c r="FQ515" s="92"/>
      <c r="FR515" s="92"/>
      <c r="FS515" s="92"/>
      <c r="FT515" s="92"/>
      <c r="FU515" s="92"/>
      <c r="FV515" s="92"/>
      <c r="FW515" s="92"/>
      <c r="FX515" s="92"/>
      <c r="FY515" s="92"/>
      <c r="FZ515" s="92"/>
      <c r="GA515" s="92"/>
      <c r="GB515" s="92"/>
      <c r="GC515" s="92"/>
      <c r="GD515" s="92"/>
      <c r="GE515" s="92"/>
      <c r="GF515" s="92"/>
      <c r="GG515" s="92"/>
      <c r="GH515" s="92"/>
      <c r="GI515" s="92"/>
      <c r="GJ515" s="92"/>
      <c r="GK515" s="92"/>
      <c r="GL515" s="92"/>
      <c r="GM515" s="92"/>
      <c r="GN515" s="92"/>
      <c r="GO515" s="92"/>
      <c r="GP515" s="92"/>
      <c r="GQ515" s="92"/>
    </row>
    <row r="516" spans="12:199">
      <c r="L516" s="92"/>
      <c r="M516" s="92"/>
      <c r="N516" s="92"/>
      <c r="O516" s="92"/>
      <c r="P516" s="111"/>
      <c r="Q516" s="111"/>
      <c r="R516" s="111"/>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c r="FB516" s="92"/>
      <c r="FC516" s="92"/>
      <c r="FD516" s="92"/>
      <c r="FE516" s="92"/>
      <c r="FF516" s="92"/>
      <c r="FG516" s="92"/>
      <c r="FH516" s="92"/>
      <c r="FI516" s="92"/>
      <c r="FJ516" s="92"/>
      <c r="FK516" s="92"/>
      <c r="FL516" s="92"/>
      <c r="FM516" s="92"/>
      <c r="FN516" s="92"/>
      <c r="FO516" s="92"/>
      <c r="FP516" s="92"/>
      <c r="FQ516" s="92"/>
      <c r="FR516" s="92"/>
      <c r="FS516" s="92"/>
      <c r="FT516" s="92"/>
      <c r="FU516" s="92"/>
      <c r="FV516" s="92"/>
      <c r="FW516" s="92"/>
      <c r="FX516" s="92"/>
      <c r="FY516" s="92"/>
      <c r="FZ516" s="92"/>
      <c r="GA516" s="92"/>
      <c r="GB516" s="92"/>
      <c r="GC516" s="92"/>
      <c r="GD516" s="92"/>
      <c r="GE516" s="92"/>
      <c r="GF516" s="92"/>
      <c r="GG516" s="92"/>
      <c r="GH516" s="92"/>
      <c r="GI516" s="92"/>
      <c r="GJ516" s="92"/>
      <c r="GK516" s="92"/>
      <c r="GL516" s="92"/>
      <c r="GM516" s="92"/>
      <c r="GN516" s="92"/>
      <c r="GO516" s="92"/>
      <c r="GP516" s="92"/>
      <c r="GQ516" s="92"/>
    </row>
    <row r="517" spans="12:199">
      <c r="L517" s="92"/>
      <c r="M517" s="92"/>
      <c r="N517" s="92"/>
      <c r="O517" s="92"/>
      <c r="P517" s="111"/>
      <c r="Q517" s="111"/>
      <c r="R517" s="111"/>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c r="GK517" s="92"/>
      <c r="GL517" s="92"/>
      <c r="GM517" s="92"/>
      <c r="GN517" s="92"/>
      <c r="GO517" s="92"/>
      <c r="GP517" s="92"/>
      <c r="GQ517" s="92"/>
    </row>
    <row r="518" spans="12:199">
      <c r="L518" s="92"/>
      <c r="M518" s="92"/>
      <c r="N518" s="92"/>
      <c r="O518" s="92"/>
      <c r="P518" s="111"/>
      <c r="Q518" s="111"/>
      <c r="R518" s="111"/>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2"/>
      <c r="FL518" s="92"/>
      <c r="FM518" s="92"/>
      <c r="FN518" s="92"/>
      <c r="FO518" s="92"/>
      <c r="FP518" s="92"/>
      <c r="FQ518" s="92"/>
      <c r="FR518" s="92"/>
      <c r="FS518" s="92"/>
      <c r="FT518" s="92"/>
      <c r="FU518" s="92"/>
      <c r="FV518" s="92"/>
      <c r="FW518" s="92"/>
      <c r="FX518" s="92"/>
      <c r="FY518" s="92"/>
      <c r="FZ518" s="92"/>
      <c r="GA518" s="92"/>
      <c r="GB518" s="92"/>
      <c r="GC518" s="92"/>
      <c r="GD518" s="92"/>
      <c r="GE518" s="92"/>
      <c r="GF518" s="92"/>
      <c r="GG518" s="92"/>
      <c r="GH518" s="92"/>
      <c r="GI518" s="92"/>
      <c r="GJ518" s="92"/>
      <c r="GK518" s="92"/>
      <c r="GL518" s="92"/>
      <c r="GM518" s="92"/>
      <c r="GN518" s="92"/>
      <c r="GO518" s="92"/>
      <c r="GP518" s="92"/>
      <c r="GQ518" s="92"/>
    </row>
    <row r="519" spans="12:199">
      <c r="L519" s="92"/>
      <c r="M519" s="92"/>
      <c r="N519" s="92"/>
      <c r="O519" s="92"/>
      <c r="P519" s="111"/>
      <c r="Q519" s="111"/>
      <c r="R519" s="111"/>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c r="CM519" s="92"/>
      <c r="CN519" s="92"/>
      <c r="CO519" s="92"/>
      <c r="CP519" s="92"/>
      <c r="CQ519" s="92"/>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c r="FB519" s="92"/>
      <c r="FC519" s="92"/>
      <c r="FD519" s="92"/>
      <c r="FE519" s="92"/>
      <c r="FF519" s="92"/>
      <c r="FG519" s="92"/>
      <c r="FH519" s="92"/>
      <c r="FI519" s="92"/>
      <c r="FJ519" s="92"/>
      <c r="FK519" s="92"/>
      <c r="FL519" s="92"/>
      <c r="FM519" s="92"/>
      <c r="FN519" s="92"/>
      <c r="FO519" s="92"/>
      <c r="FP519" s="92"/>
      <c r="FQ519" s="92"/>
      <c r="FR519" s="92"/>
      <c r="FS519" s="92"/>
      <c r="FT519" s="92"/>
      <c r="FU519" s="92"/>
      <c r="FV519" s="92"/>
      <c r="FW519" s="92"/>
      <c r="FX519" s="92"/>
      <c r="FY519" s="92"/>
      <c r="FZ519" s="92"/>
      <c r="GA519" s="92"/>
      <c r="GB519" s="92"/>
      <c r="GC519" s="92"/>
      <c r="GD519" s="92"/>
      <c r="GE519" s="92"/>
      <c r="GF519" s="92"/>
      <c r="GG519" s="92"/>
      <c r="GH519" s="92"/>
      <c r="GI519" s="92"/>
      <c r="GJ519" s="92"/>
      <c r="GK519" s="92"/>
      <c r="GL519" s="92"/>
      <c r="GM519" s="92"/>
      <c r="GN519" s="92"/>
      <c r="GO519" s="92"/>
      <c r="GP519" s="92"/>
      <c r="GQ519" s="92"/>
    </row>
    <row r="520" spans="12:199">
      <c r="L520" s="92"/>
      <c r="M520" s="92"/>
      <c r="N520" s="92"/>
      <c r="O520" s="92"/>
      <c r="P520" s="111"/>
      <c r="Q520" s="111"/>
      <c r="R520" s="111"/>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c r="CM520" s="92"/>
      <c r="CN520" s="92"/>
      <c r="CO520" s="92"/>
      <c r="CP520" s="92"/>
      <c r="CQ520" s="92"/>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c r="FB520" s="92"/>
      <c r="FC520" s="92"/>
      <c r="FD520" s="92"/>
      <c r="FE520" s="92"/>
      <c r="FF520" s="92"/>
      <c r="FG520" s="92"/>
      <c r="FH520" s="92"/>
      <c r="FI520" s="92"/>
      <c r="FJ520" s="92"/>
      <c r="FK520" s="92"/>
      <c r="FL520" s="92"/>
      <c r="FM520" s="92"/>
      <c r="FN520" s="92"/>
      <c r="FO520" s="92"/>
      <c r="FP520" s="92"/>
      <c r="FQ520" s="92"/>
      <c r="FR520" s="92"/>
      <c r="FS520" s="92"/>
      <c r="FT520" s="92"/>
      <c r="FU520" s="92"/>
      <c r="FV520" s="92"/>
      <c r="FW520" s="92"/>
      <c r="FX520" s="92"/>
      <c r="FY520" s="92"/>
      <c r="FZ520" s="92"/>
      <c r="GA520" s="92"/>
      <c r="GB520" s="92"/>
      <c r="GC520" s="92"/>
      <c r="GD520" s="92"/>
      <c r="GE520" s="92"/>
      <c r="GF520" s="92"/>
      <c r="GG520" s="92"/>
      <c r="GH520" s="92"/>
      <c r="GI520" s="92"/>
      <c r="GJ520" s="92"/>
      <c r="GK520" s="92"/>
      <c r="GL520" s="92"/>
      <c r="GM520" s="92"/>
      <c r="GN520" s="92"/>
      <c r="GO520" s="92"/>
      <c r="GP520" s="92"/>
      <c r="GQ520" s="92"/>
    </row>
    <row r="521" spans="12:199">
      <c r="L521" s="92"/>
      <c r="M521" s="92"/>
      <c r="N521" s="92"/>
      <c r="O521" s="92"/>
      <c r="P521" s="111"/>
      <c r="Q521" s="111"/>
      <c r="R521" s="111"/>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c r="CM521" s="92"/>
      <c r="CN521" s="92"/>
      <c r="CO521" s="92"/>
      <c r="CP521" s="92"/>
      <c r="CQ521" s="92"/>
      <c r="CR521" s="92"/>
      <c r="CS521" s="92"/>
      <c r="CT521" s="92"/>
      <c r="CU521" s="92"/>
      <c r="CV521" s="92"/>
      <c r="CW521" s="92"/>
      <c r="CX521" s="92"/>
      <c r="CY521" s="92"/>
      <c r="CZ521" s="92"/>
      <c r="DA521" s="92"/>
      <c r="DB521" s="92"/>
      <c r="DC521" s="92"/>
      <c r="DD521" s="92"/>
      <c r="DE521" s="92"/>
      <c r="DF521" s="92"/>
      <c r="DG521" s="92"/>
      <c r="DH521" s="92"/>
      <c r="DI521" s="92"/>
      <c r="DJ521" s="92"/>
      <c r="DK521" s="92"/>
      <c r="DL521" s="92"/>
      <c r="DM521" s="92"/>
      <c r="DN521" s="92"/>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c r="GK521" s="92"/>
      <c r="GL521" s="92"/>
      <c r="GM521" s="92"/>
      <c r="GN521" s="92"/>
      <c r="GO521" s="92"/>
      <c r="GP521" s="92"/>
      <c r="GQ521" s="92"/>
    </row>
    <row r="522" spans="12:199">
      <c r="L522" s="92"/>
      <c r="M522" s="92"/>
      <c r="N522" s="92"/>
      <c r="O522" s="92"/>
      <c r="P522" s="111"/>
      <c r="Q522" s="111"/>
      <c r="R522" s="111"/>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c r="FB522" s="92"/>
      <c r="FC522" s="92"/>
      <c r="FD522" s="92"/>
      <c r="FE522" s="92"/>
      <c r="FF522" s="92"/>
      <c r="FG522" s="92"/>
      <c r="FH522" s="92"/>
      <c r="FI522" s="92"/>
      <c r="FJ522" s="92"/>
      <c r="FK522" s="92"/>
      <c r="FL522" s="92"/>
      <c r="FM522" s="92"/>
      <c r="FN522" s="92"/>
      <c r="FO522" s="92"/>
      <c r="FP522" s="92"/>
      <c r="FQ522" s="92"/>
      <c r="FR522" s="92"/>
      <c r="FS522" s="92"/>
      <c r="FT522" s="92"/>
      <c r="FU522" s="92"/>
      <c r="FV522" s="92"/>
      <c r="FW522" s="92"/>
      <c r="FX522" s="92"/>
      <c r="FY522" s="92"/>
      <c r="FZ522" s="92"/>
      <c r="GA522" s="92"/>
      <c r="GB522" s="92"/>
      <c r="GC522" s="92"/>
      <c r="GD522" s="92"/>
      <c r="GE522" s="92"/>
      <c r="GF522" s="92"/>
      <c r="GG522" s="92"/>
      <c r="GH522" s="92"/>
      <c r="GI522" s="92"/>
      <c r="GJ522" s="92"/>
      <c r="GK522" s="92"/>
      <c r="GL522" s="92"/>
      <c r="GM522" s="92"/>
      <c r="GN522" s="92"/>
      <c r="GO522" s="92"/>
      <c r="GP522" s="92"/>
      <c r="GQ522" s="92"/>
    </row>
    <row r="523" spans="12:199">
      <c r="L523" s="92"/>
      <c r="M523" s="92"/>
      <c r="N523" s="92"/>
      <c r="O523" s="92"/>
      <c r="P523" s="111"/>
      <c r="Q523" s="111"/>
      <c r="R523" s="111"/>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c r="FB523" s="92"/>
      <c r="FC523" s="92"/>
      <c r="FD523" s="92"/>
      <c r="FE523" s="92"/>
      <c r="FF523" s="92"/>
      <c r="FG523" s="92"/>
      <c r="FH523" s="92"/>
      <c r="FI523" s="92"/>
      <c r="FJ523" s="92"/>
      <c r="FK523" s="92"/>
      <c r="FL523" s="92"/>
      <c r="FM523" s="92"/>
      <c r="FN523" s="92"/>
      <c r="FO523" s="92"/>
      <c r="FP523" s="92"/>
      <c r="FQ523" s="92"/>
      <c r="FR523" s="92"/>
      <c r="FS523" s="92"/>
      <c r="FT523" s="92"/>
      <c r="FU523" s="92"/>
      <c r="FV523" s="92"/>
      <c r="FW523" s="92"/>
      <c r="FX523" s="92"/>
      <c r="FY523" s="92"/>
      <c r="FZ523" s="92"/>
      <c r="GA523" s="92"/>
      <c r="GB523" s="92"/>
      <c r="GC523" s="92"/>
      <c r="GD523" s="92"/>
      <c r="GE523" s="92"/>
      <c r="GF523" s="92"/>
      <c r="GG523" s="92"/>
      <c r="GH523" s="92"/>
      <c r="GI523" s="92"/>
      <c r="GJ523" s="92"/>
      <c r="GK523" s="92"/>
      <c r="GL523" s="92"/>
      <c r="GM523" s="92"/>
      <c r="GN523" s="92"/>
      <c r="GO523" s="92"/>
      <c r="GP523" s="92"/>
      <c r="GQ523" s="92"/>
    </row>
    <row r="524" spans="12:199">
      <c r="L524" s="92"/>
      <c r="M524" s="92"/>
      <c r="N524" s="92"/>
      <c r="O524" s="92"/>
      <c r="P524" s="111"/>
      <c r="Q524" s="111"/>
      <c r="R524" s="111"/>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c r="FB524" s="92"/>
      <c r="FC524" s="92"/>
      <c r="FD524" s="92"/>
      <c r="FE524" s="92"/>
      <c r="FF524" s="92"/>
      <c r="FG524" s="92"/>
      <c r="FH524" s="92"/>
      <c r="FI524" s="92"/>
      <c r="FJ524" s="92"/>
      <c r="FK524" s="92"/>
      <c r="FL524" s="92"/>
      <c r="FM524" s="92"/>
      <c r="FN524" s="92"/>
      <c r="FO524" s="92"/>
      <c r="FP524" s="92"/>
      <c r="FQ524" s="92"/>
      <c r="FR524" s="92"/>
      <c r="FS524" s="92"/>
      <c r="FT524" s="92"/>
      <c r="FU524" s="92"/>
      <c r="FV524" s="92"/>
      <c r="FW524" s="92"/>
      <c r="FX524" s="92"/>
      <c r="FY524" s="92"/>
      <c r="FZ524" s="92"/>
      <c r="GA524" s="92"/>
      <c r="GB524" s="92"/>
      <c r="GC524" s="92"/>
      <c r="GD524" s="92"/>
      <c r="GE524" s="92"/>
      <c r="GF524" s="92"/>
      <c r="GG524" s="92"/>
      <c r="GH524" s="92"/>
      <c r="GI524" s="92"/>
      <c r="GJ524" s="92"/>
      <c r="GK524" s="92"/>
      <c r="GL524" s="92"/>
      <c r="GM524" s="92"/>
      <c r="GN524" s="92"/>
      <c r="GO524" s="92"/>
      <c r="GP524" s="92"/>
      <c r="GQ524" s="92"/>
    </row>
    <row r="525" spans="12:199">
      <c r="L525" s="92"/>
      <c r="M525" s="92"/>
      <c r="N525" s="92"/>
      <c r="O525" s="92"/>
      <c r="P525" s="111"/>
      <c r="Q525" s="111"/>
      <c r="R525" s="111"/>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c r="FB525" s="92"/>
      <c r="FC525" s="92"/>
      <c r="FD525" s="92"/>
      <c r="FE525" s="92"/>
      <c r="FF525" s="92"/>
      <c r="FG525" s="92"/>
      <c r="FH525" s="92"/>
      <c r="FI525" s="92"/>
      <c r="FJ525" s="92"/>
      <c r="FK525" s="92"/>
      <c r="FL525" s="92"/>
      <c r="FM525" s="92"/>
      <c r="FN525" s="92"/>
      <c r="FO525" s="92"/>
      <c r="FP525" s="92"/>
      <c r="FQ525" s="92"/>
      <c r="FR525" s="92"/>
      <c r="FS525" s="92"/>
      <c r="FT525" s="92"/>
      <c r="FU525" s="92"/>
      <c r="FV525" s="92"/>
      <c r="FW525" s="92"/>
      <c r="FX525" s="92"/>
      <c r="FY525" s="92"/>
      <c r="FZ525" s="92"/>
      <c r="GA525" s="92"/>
      <c r="GB525" s="92"/>
      <c r="GC525" s="92"/>
      <c r="GD525" s="92"/>
      <c r="GE525" s="92"/>
      <c r="GF525" s="92"/>
      <c r="GG525" s="92"/>
      <c r="GH525" s="92"/>
      <c r="GI525" s="92"/>
      <c r="GJ525" s="92"/>
      <c r="GK525" s="92"/>
      <c r="GL525" s="92"/>
      <c r="GM525" s="92"/>
      <c r="GN525" s="92"/>
      <c r="GO525" s="92"/>
      <c r="GP525" s="92"/>
      <c r="GQ525" s="92"/>
    </row>
    <row r="526" spans="12:199">
      <c r="L526" s="92"/>
      <c r="M526" s="92"/>
      <c r="N526" s="92"/>
      <c r="O526" s="92"/>
      <c r="P526" s="111"/>
      <c r="Q526" s="111"/>
      <c r="R526" s="111"/>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c r="FB526" s="92"/>
      <c r="FC526" s="92"/>
      <c r="FD526" s="92"/>
      <c r="FE526" s="92"/>
      <c r="FF526" s="92"/>
      <c r="FG526" s="92"/>
      <c r="FH526" s="92"/>
      <c r="FI526" s="92"/>
      <c r="FJ526" s="92"/>
      <c r="FK526" s="92"/>
      <c r="FL526" s="92"/>
      <c r="FM526" s="92"/>
      <c r="FN526" s="92"/>
      <c r="FO526" s="92"/>
      <c r="FP526" s="92"/>
      <c r="FQ526" s="92"/>
      <c r="FR526" s="92"/>
      <c r="FS526" s="92"/>
      <c r="FT526" s="92"/>
      <c r="FU526" s="92"/>
      <c r="FV526" s="92"/>
      <c r="FW526" s="92"/>
      <c r="FX526" s="92"/>
      <c r="FY526" s="92"/>
      <c r="FZ526" s="92"/>
      <c r="GA526" s="92"/>
      <c r="GB526" s="92"/>
      <c r="GC526" s="92"/>
      <c r="GD526" s="92"/>
      <c r="GE526" s="92"/>
      <c r="GF526" s="92"/>
      <c r="GG526" s="92"/>
      <c r="GH526" s="92"/>
      <c r="GI526" s="92"/>
      <c r="GJ526" s="92"/>
      <c r="GK526" s="92"/>
      <c r="GL526" s="92"/>
      <c r="GM526" s="92"/>
      <c r="GN526" s="92"/>
      <c r="GO526" s="92"/>
      <c r="GP526" s="92"/>
      <c r="GQ526" s="92"/>
    </row>
    <row r="527" spans="12:199">
      <c r="L527" s="92"/>
      <c r="M527" s="92"/>
      <c r="N527" s="92"/>
      <c r="O527" s="92"/>
      <c r="P527" s="111"/>
      <c r="Q527" s="111"/>
      <c r="R527" s="111"/>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c r="FB527" s="92"/>
      <c r="FC527" s="92"/>
      <c r="FD527" s="92"/>
      <c r="FE527" s="92"/>
      <c r="FF527" s="92"/>
      <c r="FG527" s="92"/>
      <c r="FH527" s="92"/>
      <c r="FI527" s="92"/>
      <c r="FJ527" s="92"/>
      <c r="FK527" s="92"/>
      <c r="FL527" s="92"/>
      <c r="FM527" s="92"/>
      <c r="FN527" s="92"/>
      <c r="FO527" s="92"/>
      <c r="FP527" s="92"/>
      <c r="FQ527" s="92"/>
      <c r="FR527" s="92"/>
      <c r="FS527" s="92"/>
      <c r="FT527" s="92"/>
      <c r="FU527" s="92"/>
      <c r="FV527" s="92"/>
      <c r="FW527" s="92"/>
      <c r="FX527" s="92"/>
      <c r="FY527" s="92"/>
      <c r="FZ527" s="92"/>
      <c r="GA527" s="92"/>
      <c r="GB527" s="92"/>
      <c r="GC527" s="92"/>
      <c r="GD527" s="92"/>
      <c r="GE527" s="92"/>
      <c r="GF527" s="92"/>
      <c r="GG527" s="92"/>
      <c r="GH527" s="92"/>
      <c r="GI527" s="92"/>
      <c r="GJ527" s="92"/>
      <c r="GK527" s="92"/>
      <c r="GL527" s="92"/>
      <c r="GM527" s="92"/>
      <c r="GN527" s="92"/>
      <c r="GO527" s="92"/>
      <c r="GP527" s="92"/>
      <c r="GQ527" s="92"/>
    </row>
    <row r="528" spans="12:199">
      <c r="L528" s="92"/>
      <c r="M528" s="92"/>
      <c r="N528" s="92"/>
      <c r="O528" s="92"/>
      <c r="P528" s="111"/>
      <c r="Q528" s="111"/>
      <c r="R528" s="111"/>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c r="FB528" s="92"/>
      <c r="FC528" s="92"/>
      <c r="FD528" s="92"/>
      <c r="FE528" s="92"/>
      <c r="FF528" s="92"/>
      <c r="FG528" s="92"/>
      <c r="FH528" s="92"/>
      <c r="FI528" s="92"/>
      <c r="FJ528" s="92"/>
      <c r="FK528" s="92"/>
      <c r="FL528" s="92"/>
      <c r="FM528" s="92"/>
      <c r="FN528" s="92"/>
      <c r="FO528" s="92"/>
      <c r="FP528" s="92"/>
      <c r="FQ528" s="92"/>
      <c r="FR528" s="92"/>
      <c r="FS528" s="92"/>
      <c r="FT528" s="92"/>
      <c r="FU528" s="92"/>
      <c r="FV528" s="92"/>
      <c r="FW528" s="92"/>
      <c r="FX528" s="92"/>
      <c r="FY528" s="92"/>
      <c r="FZ528" s="92"/>
      <c r="GA528" s="92"/>
      <c r="GB528" s="92"/>
      <c r="GC528" s="92"/>
      <c r="GD528" s="92"/>
      <c r="GE528" s="92"/>
      <c r="GF528" s="92"/>
      <c r="GG528" s="92"/>
      <c r="GH528" s="92"/>
      <c r="GI528" s="92"/>
      <c r="GJ528" s="92"/>
      <c r="GK528" s="92"/>
      <c r="GL528" s="92"/>
      <c r="GM528" s="92"/>
      <c r="GN528" s="92"/>
      <c r="GO528" s="92"/>
      <c r="GP528" s="92"/>
      <c r="GQ528" s="92"/>
    </row>
    <row r="529" spans="12:199">
      <c r="L529" s="92"/>
      <c r="M529" s="92"/>
      <c r="N529" s="92"/>
      <c r="O529" s="92"/>
      <c r="P529" s="111"/>
      <c r="Q529" s="111"/>
      <c r="R529" s="111"/>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c r="FS529" s="92"/>
      <c r="FT529" s="92"/>
      <c r="FU529" s="92"/>
      <c r="FV529" s="92"/>
      <c r="FW529" s="92"/>
      <c r="FX529" s="92"/>
      <c r="FY529" s="92"/>
      <c r="FZ529" s="92"/>
      <c r="GA529" s="92"/>
      <c r="GB529" s="92"/>
      <c r="GC529" s="92"/>
      <c r="GD529" s="92"/>
      <c r="GE529" s="92"/>
      <c r="GF529" s="92"/>
      <c r="GG529" s="92"/>
      <c r="GH529" s="92"/>
      <c r="GI529" s="92"/>
      <c r="GJ529" s="92"/>
      <c r="GK529" s="92"/>
      <c r="GL529" s="92"/>
      <c r="GM529" s="92"/>
      <c r="GN529" s="92"/>
      <c r="GO529" s="92"/>
      <c r="GP529" s="92"/>
      <c r="GQ529" s="92"/>
    </row>
    <row r="530" spans="12:199">
      <c r="L530" s="92"/>
      <c r="M530" s="92"/>
      <c r="N530" s="92"/>
      <c r="O530" s="92"/>
      <c r="P530" s="111"/>
      <c r="Q530" s="111"/>
      <c r="R530" s="111"/>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c r="FB530" s="92"/>
      <c r="FC530" s="92"/>
      <c r="FD530" s="92"/>
      <c r="FE530" s="92"/>
      <c r="FF530" s="92"/>
      <c r="FG530" s="92"/>
      <c r="FH530" s="92"/>
      <c r="FI530" s="92"/>
      <c r="FJ530" s="92"/>
      <c r="FK530" s="92"/>
      <c r="FL530" s="92"/>
      <c r="FM530" s="92"/>
      <c r="FN530" s="92"/>
      <c r="FO530" s="92"/>
      <c r="FP530" s="92"/>
      <c r="FQ530" s="92"/>
      <c r="FR530" s="92"/>
      <c r="FS530" s="92"/>
      <c r="FT530" s="92"/>
      <c r="FU530" s="92"/>
      <c r="FV530" s="92"/>
      <c r="FW530" s="92"/>
      <c r="FX530" s="92"/>
      <c r="FY530" s="92"/>
      <c r="FZ530" s="92"/>
      <c r="GA530" s="92"/>
      <c r="GB530" s="92"/>
      <c r="GC530" s="92"/>
      <c r="GD530" s="92"/>
      <c r="GE530" s="92"/>
      <c r="GF530" s="92"/>
      <c r="GG530" s="92"/>
      <c r="GH530" s="92"/>
      <c r="GI530" s="92"/>
      <c r="GJ530" s="92"/>
      <c r="GK530" s="92"/>
      <c r="GL530" s="92"/>
      <c r="GM530" s="92"/>
      <c r="GN530" s="92"/>
      <c r="GO530" s="92"/>
      <c r="GP530" s="92"/>
      <c r="GQ530" s="92"/>
    </row>
    <row r="531" spans="12:199">
      <c r="L531" s="92"/>
      <c r="M531" s="92"/>
      <c r="N531" s="92"/>
      <c r="O531" s="92"/>
      <c r="P531" s="111"/>
      <c r="Q531" s="111"/>
      <c r="R531" s="111"/>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c r="FB531" s="92"/>
      <c r="FC531" s="92"/>
      <c r="FD531" s="92"/>
      <c r="FE531" s="92"/>
      <c r="FF531" s="92"/>
      <c r="FG531" s="92"/>
      <c r="FH531" s="92"/>
      <c r="FI531" s="92"/>
      <c r="FJ531" s="92"/>
      <c r="FK531" s="92"/>
      <c r="FL531" s="92"/>
      <c r="FM531" s="92"/>
      <c r="FN531" s="92"/>
      <c r="FO531" s="92"/>
      <c r="FP531" s="92"/>
      <c r="FQ531" s="92"/>
      <c r="FR531" s="92"/>
      <c r="FS531" s="92"/>
      <c r="FT531" s="92"/>
      <c r="FU531" s="92"/>
      <c r="FV531" s="92"/>
      <c r="FW531" s="92"/>
      <c r="FX531" s="92"/>
      <c r="FY531" s="92"/>
      <c r="FZ531" s="92"/>
      <c r="GA531" s="92"/>
      <c r="GB531" s="92"/>
      <c r="GC531" s="92"/>
      <c r="GD531" s="92"/>
      <c r="GE531" s="92"/>
      <c r="GF531" s="92"/>
      <c r="GG531" s="92"/>
      <c r="GH531" s="92"/>
      <c r="GI531" s="92"/>
      <c r="GJ531" s="92"/>
      <c r="GK531" s="92"/>
      <c r="GL531" s="92"/>
      <c r="GM531" s="92"/>
      <c r="GN531" s="92"/>
      <c r="GO531" s="92"/>
      <c r="GP531" s="92"/>
      <c r="GQ531" s="92"/>
    </row>
    <row r="532" spans="12:199">
      <c r="L532" s="92"/>
      <c r="M532" s="92"/>
      <c r="N532" s="92"/>
      <c r="O532" s="92"/>
      <c r="P532" s="111"/>
      <c r="Q532" s="111"/>
      <c r="R532" s="111"/>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c r="GK532" s="92"/>
      <c r="GL532" s="92"/>
      <c r="GM532" s="92"/>
      <c r="GN532" s="92"/>
      <c r="GO532" s="92"/>
      <c r="GP532" s="92"/>
      <c r="GQ532" s="92"/>
    </row>
    <row r="533" spans="12:199">
      <c r="L533" s="92"/>
      <c r="M533" s="92"/>
      <c r="N533" s="92"/>
      <c r="O533" s="92"/>
      <c r="P533" s="111"/>
      <c r="Q533" s="111"/>
      <c r="R533" s="111"/>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c r="FB533" s="92"/>
      <c r="FC533" s="92"/>
      <c r="FD533" s="92"/>
      <c r="FE533" s="92"/>
      <c r="FF533" s="92"/>
      <c r="FG533" s="92"/>
      <c r="FH533" s="92"/>
      <c r="FI533" s="92"/>
      <c r="FJ533" s="92"/>
      <c r="FK533" s="92"/>
      <c r="FL533" s="92"/>
      <c r="FM533" s="92"/>
      <c r="FN533" s="92"/>
      <c r="FO533" s="92"/>
      <c r="FP533" s="92"/>
      <c r="FQ533" s="92"/>
      <c r="FR533" s="92"/>
      <c r="FS533" s="92"/>
      <c r="FT533" s="92"/>
      <c r="FU533" s="92"/>
      <c r="FV533" s="92"/>
      <c r="FW533" s="92"/>
      <c r="FX533" s="92"/>
      <c r="FY533" s="92"/>
      <c r="FZ533" s="92"/>
      <c r="GA533" s="92"/>
      <c r="GB533" s="92"/>
      <c r="GC533" s="92"/>
      <c r="GD533" s="92"/>
      <c r="GE533" s="92"/>
      <c r="GF533" s="92"/>
      <c r="GG533" s="92"/>
      <c r="GH533" s="92"/>
      <c r="GI533" s="92"/>
      <c r="GJ533" s="92"/>
      <c r="GK533" s="92"/>
      <c r="GL533" s="92"/>
      <c r="GM533" s="92"/>
      <c r="GN533" s="92"/>
      <c r="GO533" s="92"/>
      <c r="GP533" s="92"/>
      <c r="GQ533" s="92"/>
    </row>
    <row r="534" spans="12:199">
      <c r="L534" s="92"/>
      <c r="M534" s="92"/>
      <c r="N534" s="92"/>
      <c r="O534" s="92"/>
      <c r="P534" s="111"/>
      <c r="Q534" s="111"/>
      <c r="R534" s="111"/>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c r="FB534" s="92"/>
      <c r="FC534" s="92"/>
      <c r="FD534" s="92"/>
      <c r="FE534" s="92"/>
      <c r="FF534" s="92"/>
      <c r="FG534" s="92"/>
      <c r="FH534" s="92"/>
      <c r="FI534" s="92"/>
      <c r="FJ534" s="92"/>
      <c r="FK534" s="92"/>
      <c r="FL534" s="92"/>
      <c r="FM534" s="92"/>
      <c r="FN534" s="92"/>
      <c r="FO534" s="92"/>
      <c r="FP534" s="92"/>
      <c r="FQ534" s="92"/>
      <c r="FR534" s="92"/>
      <c r="FS534" s="92"/>
      <c r="FT534" s="92"/>
      <c r="FU534" s="92"/>
      <c r="FV534" s="92"/>
      <c r="FW534" s="92"/>
      <c r="FX534" s="92"/>
      <c r="FY534" s="92"/>
      <c r="FZ534" s="92"/>
      <c r="GA534" s="92"/>
      <c r="GB534" s="92"/>
      <c r="GC534" s="92"/>
      <c r="GD534" s="92"/>
      <c r="GE534" s="92"/>
      <c r="GF534" s="92"/>
      <c r="GG534" s="92"/>
      <c r="GH534" s="92"/>
      <c r="GI534" s="92"/>
      <c r="GJ534" s="92"/>
      <c r="GK534" s="92"/>
      <c r="GL534" s="92"/>
      <c r="GM534" s="92"/>
      <c r="GN534" s="92"/>
      <c r="GO534" s="92"/>
      <c r="GP534" s="92"/>
      <c r="GQ534" s="92"/>
    </row>
    <row r="535" spans="12:199">
      <c r="L535" s="92"/>
      <c r="M535" s="92"/>
      <c r="N535" s="92"/>
      <c r="O535" s="92"/>
      <c r="P535" s="111"/>
      <c r="Q535" s="111"/>
      <c r="R535" s="111"/>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c r="GK535" s="92"/>
      <c r="GL535" s="92"/>
      <c r="GM535" s="92"/>
      <c r="GN535" s="92"/>
      <c r="GO535" s="92"/>
      <c r="GP535" s="92"/>
      <c r="GQ535" s="92"/>
    </row>
    <row r="536" spans="12:199">
      <c r="L536" s="92"/>
      <c r="M536" s="92"/>
      <c r="N536" s="92"/>
      <c r="O536" s="92"/>
      <c r="P536" s="111"/>
      <c r="Q536" s="111"/>
      <c r="R536" s="111"/>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c r="FB536" s="92"/>
      <c r="FC536" s="92"/>
      <c r="FD536" s="92"/>
      <c r="FE536" s="92"/>
      <c r="FF536" s="92"/>
      <c r="FG536" s="92"/>
      <c r="FH536" s="92"/>
      <c r="FI536" s="92"/>
      <c r="FJ536" s="92"/>
      <c r="FK536" s="92"/>
      <c r="FL536" s="92"/>
      <c r="FM536" s="92"/>
      <c r="FN536" s="92"/>
      <c r="FO536" s="92"/>
      <c r="FP536" s="92"/>
      <c r="FQ536" s="92"/>
      <c r="FR536" s="92"/>
      <c r="FS536" s="92"/>
      <c r="FT536" s="92"/>
      <c r="FU536" s="92"/>
      <c r="FV536" s="92"/>
      <c r="FW536" s="92"/>
      <c r="FX536" s="92"/>
      <c r="FY536" s="92"/>
      <c r="FZ536" s="92"/>
      <c r="GA536" s="92"/>
      <c r="GB536" s="92"/>
      <c r="GC536" s="92"/>
      <c r="GD536" s="92"/>
      <c r="GE536" s="92"/>
      <c r="GF536" s="92"/>
      <c r="GG536" s="92"/>
      <c r="GH536" s="92"/>
      <c r="GI536" s="92"/>
      <c r="GJ536" s="92"/>
      <c r="GK536" s="92"/>
      <c r="GL536" s="92"/>
      <c r="GM536" s="92"/>
      <c r="GN536" s="92"/>
      <c r="GO536" s="92"/>
      <c r="GP536" s="92"/>
      <c r="GQ536" s="92"/>
    </row>
    <row r="537" spans="12:199">
      <c r="L537" s="92"/>
      <c r="M537" s="92"/>
      <c r="N537" s="92"/>
      <c r="O537" s="92"/>
      <c r="P537" s="111"/>
      <c r="Q537" s="111"/>
      <c r="R537" s="111"/>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c r="GF537" s="92"/>
      <c r="GG537" s="92"/>
      <c r="GH537" s="92"/>
      <c r="GI537" s="92"/>
      <c r="GJ537" s="92"/>
      <c r="GK537" s="92"/>
      <c r="GL537" s="92"/>
      <c r="GM537" s="92"/>
      <c r="GN537" s="92"/>
      <c r="GO537" s="92"/>
      <c r="GP537" s="92"/>
      <c r="GQ537" s="92"/>
    </row>
    <row r="538" spans="12:199">
      <c r="L538" s="92"/>
      <c r="M538" s="92"/>
      <c r="N538" s="92"/>
      <c r="O538" s="92"/>
      <c r="P538" s="111"/>
      <c r="Q538" s="111"/>
      <c r="R538" s="111"/>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2"/>
      <c r="FL538" s="92"/>
      <c r="FM538" s="92"/>
      <c r="FN538" s="92"/>
      <c r="FO538" s="92"/>
      <c r="FP538" s="92"/>
      <c r="FQ538" s="92"/>
      <c r="FR538" s="92"/>
      <c r="FS538" s="92"/>
      <c r="FT538" s="92"/>
      <c r="FU538" s="92"/>
      <c r="FV538" s="92"/>
      <c r="FW538" s="92"/>
      <c r="FX538" s="92"/>
      <c r="FY538" s="92"/>
      <c r="FZ538" s="92"/>
      <c r="GA538" s="92"/>
      <c r="GB538" s="92"/>
      <c r="GC538" s="92"/>
      <c r="GD538" s="92"/>
      <c r="GE538" s="92"/>
      <c r="GF538" s="92"/>
      <c r="GG538" s="92"/>
      <c r="GH538" s="92"/>
      <c r="GI538" s="92"/>
      <c r="GJ538" s="92"/>
      <c r="GK538" s="92"/>
      <c r="GL538" s="92"/>
      <c r="GM538" s="92"/>
      <c r="GN538" s="92"/>
      <c r="GO538" s="92"/>
      <c r="GP538" s="92"/>
      <c r="GQ538" s="92"/>
    </row>
    <row r="539" spans="12:199">
      <c r="L539" s="92"/>
      <c r="M539" s="92"/>
      <c r="N539" s="92"/>
      <c r="O539" s="92"/>
      <c r="P539" s="111"/>
      <c r="Q539" s="111"/>
      <c r="R539" s="111"/>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c r="FB539" s="92"/>
      <c r="FC539" s="92"/>
      <c r="FD539" s="92"/>
      <c r="FE539" s="92"/>
      <c r="FF539" s="92"/>
      <c r="FG539" s="92"/>
      <c r="FH539" s="92"/>
      <c r="FI539" s="92"/>
      <c r="FJ539" s="92"/>
      <c r="FK539" s="92"/>
      <c r="FL539" s="92"/>
      <c r="FM539" s="92"/>
      <c r="FN539" s="92"/>
      <c r="FO539" s="92"/>
      <c r="FP539" s="92"/>
      <c r="FQ539" s="92"/>
      <c r="FR539" s="92"/>
      <c r="FS539" s="92"/>
      <c r="FT539" s="92"/>
      <c r="FU539" s="92"/>
      <c r="FV539" s="92"/>
      <c r="FW539" s="92"/>
      <c r="FX539" s="92"/>
      <c r="FY539" s="92"/>
      <c r="FZ539" s="92"/>
      <c r="GA539" s="92"/>
      <c r="GB539" s="92"/>
      <c r="GC539" s="92"/>
      <c r="GD539" s="92"/>
      <c r="GE539" s="92"/>
      <c r="GF539" s="92"/>
      <c r="GG539" s="92"/>
      <c r="GH539" s="92"/>
      <c r="GI539" s="92"/>
      <c r="GJ539" s="92"/>
      <c r="GK539" s="92"/>
      <c r="GL539" s="92"/>
      <c r="GM539" s="92"/>
      <c r="GN539" s="92"/>
      <c r="GO539" s="92"/>
      <c r="GP539" s="92"/>
      <c r="GQ539" s="92"/>
    </row>
    <row r="540" spans="12:199">
      <c r="L540" s="92"/>
      <c r="M540" s="92"/>
      <c r="N540" s="92"/>
      <c r="O540" s="92"/>
      <c r="P540" s="111"/>
      <c r="Q540" s="111"/>
      <c r="R540" s="111"/>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c r="GK540" s="92"/>
      <c r="GL540" s="92"/>
      <c r="GM540" s="92"/>
      <c r="GN540" s="92"/>
      <c r="GO540" s="92"/>
      <c r="GP540" s="92"/>
      <c r="GQ540" s="92"/>
    </row>
    <row r="541" spans="12:199">
      <c r="L541" s="92"/>
      <c r="M541" s="92"/>
      <c r="N541" s="92"/>
      <c r="O541" s="92"/>
      <c r="P541" s="111"/>
      <c r="Q541" s="111"/>
      <c r="R541" s="111"/>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2"/>
      <c r="FL541" s="92"/>
      <c r="FM541" s="92"/>
      <c r="FN541" s="92"/>
      <c r="FO541" s="92"/>
      <c r="FP541" s="92"/>
      <c r="FQ541" s="92"/>
      <c r="FR541" s="92"/>
      <c r="FS541" s="92"/>
      <c r="FT541" s="92"/>
      <c r="FU541" s="92"/>
      <c r="FV541" s="92"/>
      <c r="FW541" s="92"/>
      <c r="FX541" s="92"/>
      <c r="FY541" s="92"/>
      <c r="FZ541" s="92"/>
      <c r="GA541" s="92"/>
      <c r="GB541" s="92"/>
      <c r="GC541" s="92"/>
      <c r="GD541" s="92"/>
      <c r="GE541" s="92"/>
      <c r="GF541" s="92"/>
      <c r="GG541" s="92"/>
      <c r="GH541" s="92"/>
      <c r="GI541" s="92"/>
      <c r="GJ541" s="92"/>
      <c r="GK541" s="92"/>
      <c r="GL541" s="92"/>
      <c r="GM541" s="92"/>
      <c r="GN541" s="92"/>
      <c r="GO541" s="92"/>
      <c r="GP541" s="92"/>
      <c r="GQ541" s="92"/>
    </row>
    <row r="542" spans="12:199">
      <c r="L542" s="92"/>
      <c r="M542" s="92"/>
      <c r="N542" s="92"/>
      <c r="O542" s="92"/>
      <c r="P542" s="111"/>
      <c r="Q542" s="111"/>
      <c r="R542" s="111"/>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2"/>
      <c r="FL542" s="92"/>
      <c r="FM542" s="92"/>
      <c r="FN542" s="92"/>
      <c r="FO542" s="92"/>
      <c r="FP542" s="92"/>
      <c r="FQ542" s="92"/>
      <c r="FR542" s="92"/>
      <c r="FS542" s="92"/>
      <c r="FT542" s="92"/>
      <c r="FU542" s="92"/>
      <c r="FV542" s="92"/>
      <c r="FW542" s="92"/>
      <c r="FX542" s="92"/>
      <c r="FY542" s="92"/>
      <c r="FZ542" s="92"/>
      <c r="GA542" s="92"/>
      <c r="GB542" s="92"/>
      <c r="GC542" s="92"/>
      <c r="GD542" s="92"/>
      <c r="GE542" s="92"/>
      <c r="GF542" s="92"/>
      <c r="GG542" s="92"/>
      <c r="GH542" s="92"/>
      <c r="GI542" s="92"/>
      <c r="GJ542" s="92"/>
      <c r="GK542" s="92"/>
      <c r="GL542" s="92"/>
      <c r="GM542" s="92"/>
      <c r="GN542" s="92"/>
      <c r="GO542" s="92"/>
      <c r="GP542" s="92"/>
      <c r="GQ542" s="92"/>
    </row>
    <row r="543" spans="12:199">
      <c r="L543" s="92"/>
      <c r="M543" s="92"/>
      <c r="N543" s="92"/>
      <c r="O543" s="92"/>
      <c r="P543" s="111"/>
      <c r="Q543" s="111"/>
      <c r="R543" s="111"/>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c r="FB543" s="92"/>
      <c r="FC543" s="92"/>
      <c r="FD543" s="92"/>
      <c r="FE543" s="92"/>
      <c r="FF543" s="92"/>
      <c r="FG543" s="92"/>
      <c r="FH543" s="92"/>
      <c r="FI543" s="92"/>
      <c r="FJ543" s="92"/>
      <c r="FK543" s="92"/>
      <c r="FL543" s="92"/>
      <c r="FM543" s="92"/>
      <c r="FN543" s="92"/>
      <c r="FO543" s="92"/>
      <c r="FP543" s="92"/>
      <c r="FQ543" s="92"/>
      <c r="FR543" s="92"/>
      <c r="FS543" s="92"/>
      <c r="FT543" s="92"/>
      <c r="FU543" s="92"/>
      <c r="FV543" s="92"/>
      <c r="FW543" s="92"/>
      <c r="FX543" s="92"/>
      <c r="FY543" s="92"/>
      <c r="FZ543" s="92"/>
      <c r="GA543" s="92"/>
      <c r="GB543" s="92"/>
      <c r="GC543" s="92"/>
      <c r="GD543" s="92"/>
      <c r="GE543" s="92"/>
      <c r="GF543" s="92"/>
      <c r="GG543" s="92"/>
      <c r="GH543" s="92"/>
      <c r="GI543" s="92"/>
      <c r="GJ543" s="92"/>
      <c r="GK543" s="92"/>
      <c r="GL543" s="92"/>
      <c r="GM543" s="92"/>
      <c r="GN543" s="92"/>
      <c r="GO543" s="92"/>
      <c r="GP543" s="92"/>
      <c r="GQ543" s="92"/>
    </row>
    <row r="544" spans="12:199">
      <c r="L544" s="92"/>
      <c r="M544" s="92"/>
      <c r="N544" s="92"/>
      <c r="O544" s="92"/>
      <c r="P544" s="111"/>
      <c r="Q544" s="111"/>
      <c r="R544" s="111"/>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c r="GK544" s="92"/>
      <c r="GL544" s="92"/>
      <c r="GM544" s="92"/>
      <c r="GN544" s="92"/>
      <c r="GO544" s="92"/>
      <c r="GP544" s="92"/>
      <c r="GQ544" s="92"/>
    </row>
    <row r="545" spans="12:199">
      <c r="L545" s="92"/>
      <c r="M545" s="92"/>
      <c r="N545" s="92"/>
      <c r="O545" s="92"/>
      <c r="P545" s="111"/>
      <c r="Q545" s="111"/>
      <c r="R545" s="111"/>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c r="GK545" s="92"/>
      <c r="GL545" s="92"/>
      <c r="GM545" s="92"/>
      <c r="GN545" s="92"/>
      <c r="GO545" s="92"/>
      <c r="GP545" s="92"/>
      <c r="GQ545" s="92"/>
    </row>
    <row r="546" spans="12:199">
      <c r="L546" s="92"/>
      <c r="M546" s="92"/>
      <c r="N546" s="92"/>
      <c r="O546" s="92"/>
      <c r="P546" s="111"/>
      <c r="Q546" s="111"/>
      <c r="R546" s="111"/>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c r="FB546" s="92"/>
      <c r="FC546" s="92"/>
      <c r="FD546" s="92"/>
      <c r="FE546" s="92"/>
      <c r="FF546" s="92"/>
      <c r="FG546" s="92"/>
      <c r="FH546" s="92"/>
      <c r="FI546" s="92"/>
      <c r="FJ546" s="92"/>
      <c r="FK546" s="92"/>
      <c r="FL546" s="92"/>
      <c r="FM546" s="92"/>
      <c r="FN546" s="92"/>
      <c r="FO546" s="92"/>
      <c r="FP546" s="92"/>
      <c r="FQ546" s="92"/>
      <c r="FR546" s="92"/>
      <c r="FS546" s="92"/>
      <c r="FT546" s="92"/>
      <c r="FU546" s="92"/>
      <c r="FV546" s="92"/>
      <c r="FW546" s="92"/>
      <c r="FX546" s="92"/>
      <c r="FY546" s="92"/>
      <c r="FZ546" s="92"/>
      <c r="GA546" s="92"/>
      <c r="GB546" s="92"/>
      <c r="GC546" s="92"/>
      <c r="GD546" s="92"/>
      <c r="GE546" s="92"/>
      <c r="GF546" s="92"/>
      <c r="GG546" s="92"/>
      <c r="GH546" s="92"/>
      <c r="GI546" s="92"/>
      <c r="GJ546" s="92"/>
      <c r="GK546" s="92"/>
      <c r="GL546" s="92"/>
      <c r="GM546" s="92"/>
      <c r="GN546" s="92"/>
      <c r="GO546" s="92"/>
      <c r="GP546" s="92"/>
      <c r="GQ546" s="92"/>
    </row>
    <row r="547" spans="12:199">
      <c r="L547" s="92"/>
      <c r="M547" s="92"/>
      <c r="N547" s="92"/>
      <c r="O547" s="92"/>
      <c r="P547" s="111"/>
      <c r="Q547" s="111"/>
      <c r="R547" s="111"/>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c r="GK547" s="92"/>
      <c r="GL547" s="92"/>
      <c r="GM547" s="92"/>
      <c r="GN547" s="92"/>
      <c r="GO547" s="92"/>
      <c r="GP547" s="92"/>
      <c r="GQ547" s="92"/>
    </row>
    <row r="548" spans="12:199">
      <c r="L548" s="92"/>
      <c r="M548" s="92"/>
      <c r="N548" s="92"/>
      <c r="O548" s="92"/>
      <c r="P548" s="111"/>
      <c r="Q548" s="111"/>
      <c r="R548" s="111"/>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c r="GK548" s="92"/>
      <c r="GL548" s="92"/>
      <c r="GM548" s="92"/>
      <c r="GN548" s="92"/>
      <c r="GO548" s="92"/>
      <c r="GP548" s="92"/>
      <c r="GQ548" s="92"/>
    </row>
    <row r="549" spans="12:199">
      <c r="L549" s="92"/>
      <c r="M549" s="92"/>
      <c r="N549" s="92"/>
      <c r="O549" s="92"/>
      <c r="P549" s="111"/>
      <c r="Q549" s="111"/>
      <c r="R549" s="111"/>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c r="FB549" s="92"/>
      <c r="FC549" s="92"/>
      <c r="FD549" s="92"/>
      <c r="FE549" s="92"/>
      <c r="FF549" s="92"/>
      <c r="FG549" s="92"/>
      <c r="FH549" s="92"/>
      <c r="FI549" s="92"/>
      <c r="FJ549" s="92"/>
      <c r="FK549" s="92"/>
      <c r="FL549" s="92"/>
      <c r="FM549" s="92"/>
      <c r="FN549" s="92"/>
      <c r="FO549" s="92"/>
      <c r="FP549" s="92"/>
      <c r="FQ549" s="92"/>
      <c r="FR549" s="92"/>
      <c r="FS549" s="92"/>
      <c r="FT549" s="92"/>
      <c r="FU549" s="92"/>
      <c r="FV549" s="92"/>
      <c r="FW549" s="92"/>
      <c r="FX549" s="92"/>
      <c r="FY549" s="92"/>
      <c r="FZ549" s="92"/>
      <c r="GA549" s="92"/>
      <c r="GB549" s="92"/>
      <c r="GC549" s="92"/>
      <c r="GD549" s="92"/>
      <c r="GE549" s="92"/>
      <c r="GF549" s="92"/>
      <c r="GG549" s="92"/>
      <c r="GH549" s="92"/>
      <c r="GI549" s="92"/>
      <c r="GJ549" s="92"/>
      <c r="GK549" s="92"/>
      <c r="GL549" s="92"/>
      <c r="GM549" s="92"/>
      <c r="GN549" s="92"/>
      <c r="GO549" s="92"/>
      <c r="GP549" s="92"/>
      <c r="GQ549" s="92"/>
    </row>
    <row r="550" spans="12:199">
      <c r="L550" s="92"/>
      <c r="M550" s="92"/>
      <c r="N550" s="92"/>
      <c r="O550" s="92"/>
      <c r="P550" s="111"/>
      <c r="Q550" s="111"/>
      <c r="R550" s="111"/>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c r="FB550" s="92"/>
      <c r="FC550" s="92"/>
      <c r="FD550" s="92"/>
      <c r="FE550" s="92"/>
      <c r="FF550" s="92"/>
      <c r="FG550" s="92"/>
      <c r="FH550" s="92"/>
      <c r="FI550" s="92"/>
      <c r="FJ550" s="92"/>
      <c r="FK550" s="92"/>
      <c r="FL550" s="92"/>
      <c r="FM550" s="92"/>
      <c r="FN550" s="92"/>
      <c r="FO550" s="92"/>
      <c r="FP550" s="92"/>
      <c r="FQ550" s="92"/>
      <c r="FR550" s="92"/>
      <c r="FS550" s="92"/>
      <c r="FT550" s="92"/>
      <c r="FU550" s="92"/>
      <c r="FV550" s="92"/>
      <c r="FW550" s="92"/>
      <c r="FX550" s="92"/>
      <c r="FY550" s="92"/>
      <c r="FZ550" s="92"/>
      <c r="GA550" s="92"/>
      <c r="GB550" s="92"/>
      <c r="GC550" s="92"/>
      <c r="GD550" s="92"/>
      <c r="GE550" s="92"/>
      <c r="GF550" s="92"/>
      <c r="GG550" s="92"/>
      <c r="GH550" s="92"/>
      <c r="GI550" s="92"/>
      <c r="GJ550" s="92"/>
      <c r="GK550" s="92"/>
      <c r="GL550" s="92"/>
      <c r="GM550" s="92"/>
      <c r="GN550" s="92"/>
      <c r="GO550" s="92"/>
      <c r="GP550" s="92"/>
      <c r="GQ550" s="92"/>
    </row>
    <row r="551" spans="12:199">
      <c r="L551" s="92"/>
      <c r="M551" s="92"/>
      <c r="N551" s="92"/>
      <c r="O551" s="92"/>
      <c r="P551" s="111"/>
      <c r="Q551" s="111"/>
      <c r="R551" s="111"/>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c r="FB551" s="92"/>
      <c r="FC551" s="92"/>
      <c r="FD551" s="92"/>
      <c r="FE551" s="92"/>
      <c r="FF551" s="92"/>
      <c r="FG551" s="92"/>
      <c r="FH551" s="92"/>
      <c r="FI551" s="92"/>
      <c r="FJ551" s="92"/>
      <c r="FK551" s="92"/>
      <c r="FL551" s="92"/>
      <c r="FM551" s="92"/>
      <c r="FN551" s="92"/>
      <c r="FO551" s="92"/>
      <c r="FP551" s="92"/>
      <c r="FQ551" s="92"/>
      <c r="FR551" s="92"/>
      <c r="FS551" s="92"/>
      <c r="FT551" s="92"/>
      <c r="FU551" s="92"/>
      <c r="FV551" s="92"/>
      <c r="FW551" s="92"/>
      <c r="FX551" s="92"/>
      <c r="FY551" s="92"/>
      <c r="FZ551" s="92"/>
      <c r="GA551" s="92"/>
      <c r="GB551" s="92"/>
      <c r="GC551" s="92"/>
      <c r="GD551" s="92"/>
      <c r="GE551" s="92"/>
      <c r="GF551" s="92"/>
      <c r="GG551" s="92"/>
      <c r="GH551" s="92"/>
      <c r="GI551" s="92"/>
      <c r="GJ551" s="92"/>
      <c r="GK551" s="92"/>
      <c r="GL551" s="92"/>
      <c r="GM551" s="92"/>
      <c r="GN551" s="92"/>
      <c r="GO551" s="92"/>
      <c r="GP551" s="92"/>
      <c r="GQ551" s="92"/>
    </row>
    <row r="552" spans="12:199">
      <c r="L552" s="92"/>
      <c r="M552" s="92"/>
      <c r="N552" s="92"/>
      <c r="O552" s="92"/>
      <c r="P552" s="111"/>
      <c r="Q552" s="111"/>
      <c r="R552" s="111"/>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2"/>
      <c r="FL552" s="92"/>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92"/>
      <c r="GQ552" s="92"/>
    </row>
    <row r="553" spans="12:199">
      <c r="L553" s="92"/>
      <c r="M553" s="92"/>
      <c r="N553" s="92"/>
      <c r="O553" s="92"/>
      <c r="P553" s="111"/>
      <c r="Q553" s="111"/>
      <c r="R553" s="111"/>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2"/>
      <c r="FL553" s="92"/>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92"/>
      <c r="GQ553" s="92"/>
    </row>
    <row r="554" spans="12:199">
      <c r="L554" s="92"/>
      <c r="M554" s="92"/>
      <c r="N554" s="92"/>
      <c r="O554" s="92"/>
      <c r="P554" s="111"/>
      <c r="Q554" s="111"/>
      <c r="R554" s="111"/>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92"/>
      <c r="GQ554" s="92"/>
    </row>
    <row r="555" spans="12:199">
      <c r="L555" s="92"/>
      <c r="M555" s="92"/>
      <c r="N555" s="92"/>
      <c r="O555" s="92"/>
      <c r="P555" s="111"/>
      <c r="Q555" s="111"/>
      <c r="R555" s="111"/>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92"/>
      <c r="GQ555" s="92"/>
    </row>
    <row r="556" spans="12:199">
      <c r="L556" s="92"/>
      <c r="M556" s="92"/>
      <c r="N556" s="92"/>
      <c r="O556" s="92"/>
      <c r="P556" s="111"/>
      <c r="Q556" s="111"/>
      <c r="R556" s="111"/>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92"/>
      <c r="GQ556" s="92"/>
    </row>
    <row r="557" spans="12:199">
      <c r="L557" s="92"/>
      <c r="M557" s="92"/>
      <c r="N557" s="92"/>
      <c r="O557" s="92"/>
      <c r="P557" s="111"/>
      <c r="Q557" s="111"/>
      <c r="R557" s="111"/>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92"/>
      <c r="GQ557" s="92"/>
    </row>
    <row r="558" spans="12:199">
      <c r="L558" s="92"/>
      <c r="M558" s="92"/>
      <c r="N558" s="92"/>
      <c r="O558" s="92"/>
      <c r="P558" s="111"/>
      <c r="Q558" s="111"/>
      <c r="R558" s="111"/>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92"/>
      <c r="GQ558" s="92"/>
    </row>
    <row r="559" spans="12:199">
      <c r="L559" s="92"/>
      <c r="M559" s="92"/>
      <c r="N559" s="92"/>
      <c r="O559" s="92"/>
      <c r="P559" s="111"/>
      <c r="Q559" s="111"/>
      <c r="R559" s="111"/>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c r="FB559" s="92"/>
      <c r="FC559" s="92"/>
      <c r="FD559" s="92"/>
      <c r="FE559" s="92"/>
      <c r="FF559" s="92"/>
      <c r="FG559" s="92"/>
      <c r="FH559" s="92"/>
      <c r="FI559" s="92"/>
      <c r="FJ559" s="92"/>
      <c r="FK559" s="92"/>
      <c r="FL559" s="92"/>
      <c r="FM559" s="92"/>
      <c r="FN559" s="92"/>
      <c r="FO559" s="92"/>
      <c r="FP559" s="92"/>
      <c r="FQ559" s="92"/>
      <c r="FR559" s="92"/>
      <c r="FS559" s="92"/>
      <c r="FT559" s="92"/>
      <c r="FU559" s="92"/>
      <c r="FV559" s="92"/>
      <c r="FW559" s="92"/>
      <c r="FX559" s="92"/>
      <c r="FY559" s="92"/>
      <c r="FZ559" s="92"/>
      <c r="GA559" s="92"/>
      <c r="GB559" s="92"/>
      <c r="GC559" s="92"/>
      <c r="GD559" s="92"/>
      <c r="GE559" s="92"/>
      <c r="GF559" s="92"/>
      <c r="GG559" s="92"/>
      <c r="GH559" s="92"/>
      <c r="GI559" s="92"/>
      <c r="GJ559" s="92"/>
      <c r="GK559" s="92"/>
      <c r="GL559" s="92"/>
      <c r="GM559" s="92"/>
      <c r="GN559" s="92"/>
      <c r="GO559" s="92"/>
      <c r="GP559" s="92"/>
      <c r="GQ559" s="92"/>
    </row>
    <row r="560" spans="12:199">
      <c r="L560" s="92"/>
      <c r="M560" s="92"/>
      <c r="N560" s="92"/>
      <c r="O560" s="92"/>
      <c r="P560" s="111"/>
      <c r="Q560" s="111"/>
      <c r="R560" s="111"/>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c r="FB560" s="92"/>
      <c r="FC560" s="92"/>
      <c r="FD560" s="92"/>
      <c r="FE560" s="92"/>
      <c r="FF560" s="92"/>
      <c r="FG560" s="92"/>
      <c r="FH560" s="92"/>
      <c r="FI560" s="92"/>
      <c r="FJ560" s="92"/>
      <c r="FK560" s="92"/>
      <c r="FL560" s="92"/>
      <c r="FM560" s="92"/>
      <c r="FN560" s="92"/>
      <c r="FO560" s="92"/>
      <c r="FP560" s="92"/>
      <c r="FQ560" s="92"/>
      <c r="FR560" s="92"/>
      <c r="FS560" s="92"/>
      <c r="FT560" s="92"/>
      <c r="FU560" s="92"/>
      <c r="FV560" s="92"/>
      <c r="FW560" s="92"/>
      <c r="FX560" s="92"/>
      <c r="FY560" s="92"/>
      <c r="FZ560" s="92"/>
      <c r="GA560" s="92"/>
      <c r="GB560" s="92"/>
      <c r="GC560" s="92"/>
      <c r="GD560" s="92"/>
      <c r="GE560" s="92"/>
      <c r="GF560" s="92"/>
      <c r="GG560" s="92"/>
      <c r="GH560" s="92"/>
      <c r="GI560" s="92"/>
      <c r="GJ560" s="92"/>
      <c r="GK560" s="92"/>
      <c r="GL560" s="92"/>
      <c r="GM560" s="92"/>
      <c r="GN560" s="92"/>
      <c r="GO560" s="92"/>
      <c r="GP560" s="92"/>
      <c r="GQ560" s="92"/>
    </row>
    <row r="561" spans="12:199">
      <c r="L561" s="92"/>
      <c r="M561" s="92"/>
      <c r="N561" s="92"/>
      <c r="O561" s="92"/>
      <c r="P561" s="111"/>
      <c r="Q561" s="111"/>
      <c r="R561" s="111"/>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c r="FB561" s="92"/>
      <c r="FC561" s="92"/>
      <c r="FD561" s="92"/>
      <c r="FE561" s="92"/>
      <c r="FF561" s="92"/>
      <c r="FG561" s="92"/>
      <c r="FH561" s="92"/>
      <c r="FI561" s="92"/>
      <c r="FJ561" s="92"/>
      <c r="FK561" s="92"/>
      <c r="FL561" s="92"/>
      <c r="FM561" s="92"/>
      <c r="FN561" s="92"/>
      <c r="FO561" s="92"/>
      <c r="FP561" s="92"/>
      <c r="FQ561" s="92"/>
      <c r="FR561" s="92"/>
      <c r="FS561" s="92"/>
      <c r="FT561" s="92"/>
      <c r="FU561" s="92"/>
      <c r="FV561" s="92"/>
      <c r="FW561" s="92"/>
      <c r="FX561" s="92"/>
      <c r="FY561" s="92"/>
      <c r="FZ561" s="92"/>
      <c r="GA561" s="92"/>
      <c r="GB561" s="92"/>
      <c r="GC561" s="92"/>
      <c r="GD561" s="92"/>
      <c r="GE561" s="92"/>
      <c r="GF561" s="92"/>
      <c r="GG561" s="92"/>
      <c r="GH561" s="92"/>
      <c r="GI561" s="92"/>
      <c r="GJ561" s="92"/>
      <c r="GK561" s="92"/>
      <c r="GL561" s="92"/>
      <c r="GM561" s="92"/>
      <c r="GN561" s="92"/>
      <c r="GO561" s="92"/>
      <c r="GP561" s="92"/>
      <c r="GQ561" s="92"/>
    </row>
    <row r="562" spans="12:199">
      <c r="L562" s="92"/>
      <c r="M562" s="92"/>
      <c r="N562" s="92"/>
      <c r="O562" s="92"/>
      <c r="P562" s="111"/>
      <c r="Q562" s="111"/>
      <c r="R562" s="111"/>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c r="FB562" s="92"/>
      <c r="FC562" s="92"/>
      <c r="FD562" s="92"/>
      <c r="FE562" s="92"/>
      <c r="FF562" s="92"/>
      <c r="FG562" s="92"/>
      <c r="FH562" s="92"/>
      <c r="FI562" s="92"/>
      <c r="FJ562" s="92"/>
      <c r="FK562" s="92"/>
      <c r="FL562" s="92"/>
      <c r="FM562" s="92"/>
      <c r="FN562" s="92"/>
      <c r="FO562" s="92"/>
      <c r="FP562" s="92"/>
      <c r="FQ562" s="92"/>
      <c r="FR562" s="92"/>
      <c r="FS562" s="92"/>
      <c r="FT562" s="92"/>
      <c r="FU562" s="92"/>
      <c r="FV562" s="92"/>
      <c r="FW562" s="92"/>
      <c r="FX562" s="92"/>
      <c r="FY562" s="92"/>
      <c r="FZ562" s="92"/>
      <c r="GA562" s="92"/>
      <c r="GB562" s="92"/>
      <c r="GC562" s="92"/>
      <c r="GD562" s="92"/>
      <c r="GE562" s="92"/>
      <c r="GF562" s="92"/>
      <c r="GG562" s="92"/>
      <c r="GH562" s="92"/>
      <c r="GI562" s="92"/>
      <c r="GJ562" s="92"/>
      <c r="GK562" s="92"/>
      <c r="GL562" s="92"/>
      <c r="GM562" s="92"/>
      <c r="GN562" s="92"/>
      <c r="GO562" s="92"/>
      <c r="GP562" s="92"/>
      <c r="GQ562" s="92"/>
    </row>
    <row r="563" spans="12:199">
      <c r="L563" s="92"/>
      <c r="M563" s="92"/>
      <c r="N563" s="92"/>
      <c r="O563" s="92"/>
      <c r="P563" s="111"/>
      <c r="Q563" s="111"/>
      <c r="R563" s="111"/>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c r="FB563" s="92"/>
      <c r="FC563" s="92"/>
      <c r="FD563" s="92"/>
      <c r="FE563" s="92"/>
      <c r="FF563" s="92"/>
      <c r="FG563" s="92"/>
      <c r="FH563" s="92"/>
      <c r="FI563" s="92"/>
      <c r="FJ563" s="92"/>
      <c r="FK563" s="92"/>
      <c r="FL563" s="92"/>
      <c r="FM563" s="92"/>
      <c r="FN563" s="92"/>
      <c r="FO563" s="92"/>
      <c r="FP563" s="92"/>
      <c r="FQ563" s="92"/>
      <c r="FR563" s="92"/>
      <c r="FS563" s="92"/>
      <c r="FT563" s="92"/>
      <c r="FU563" s="92"/>
      <c r="FV563" s="92"/>
      <c r="FW563" s="92"/>
      <c r="FX563" s="92"/>
      <c r="FY563" s="92"/>
      <c r="FZ563" s="92"/>
      <c r="GA563" s="92"/>
      <c r="GB563" s="92"/>
      <c r="GC563" s="92"/>
      <c r="GD563" s="92"/>
      <c r="GE563" s="92"/>
      <c r="GF563" s="92"/>
      <c r="GG563" s="92"/>
      <c r="GH563" s="92"/>
      <c r="GI563" s="92"/>
      <c r="GJ563" s="92"/>
      <c r="GK563" s="92"/>
      <c r="GL563" s="92"/>
      <c r="GM563" s="92"/>
      <c r="GN563" s="92"/>
      <c r="GO563" s="92"/>
      <c r="GP563" s="92"/>
      <c r="GQ563" s="92"/>
    </row>
    <row r="564" spans="12:199">
      <c r="L564" s="92"/>
      <c r="M564" s="92"/>
      <c r="N564" s="92"/>
      <c r="O564" s="92"/>
      <c r="P564" s="111"/>
      <c r="Q564" s="111"/>
      <c r="R564" s="111"/>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c r="FB564" s="92"/>
      <c r="FC564" s="92"/>
      <c r="FD564" s="92"/>
      <c r="FE564" s="92"/>
      <c r="FF564" s="92"/>
      <c r="FG564" s="92"/>
      <c r="FH564" s="92"/>
      <c r="FI564" s="92"/>
      <c r="FJ564" s="92"/>
      <c r="FK564" s="92"/>
      <c r="FL564" s="92"/>
      <c r="FM564" s="92"/>
      <c r="FN564" s="92"/>
      <c r="FO564" s="92"/>
      <c r="FP564" s="92"/>
      <c r="FQ564" s="92"/>
      <c r="FR564" s="92"/>
      <c r="FS564" s="92"/>
      <c r="FT564" s="92"/>
      <c r="FU564" s="92"/>
      <c r="FV564" s="92"/>
      <c r="FW564" s="92"/>
      <c r="FX564" s="92"/>
      <c r="FY564" s="92"/>
      <c r="FZ564" s="92"/>
      <c r="GA564" s="92"/>
      <c r="GB564" s="92"/>
      <c r="GC564" s="92"/>
      <c r="GD564" s="92"/>
      <c r="GE564" s="92"/>
      <c r="GF564" s="92"/>
      <c r="GG564" s="92"/>
      <c r="GH564" s="92"/>
      <c r="GI564" s="92"/>
      <c r="GJ564" s="92"/>
      <c r="GK564" s="92"/>
      <c r="GL564" s="92"/>
      <c r="GM564" s="92"/>
      <c r="GN564" s="92"/>
      <c r="GO564" s="92"/>
      <c r="GP564" s="92"/>
      <c r="GQ564" s="92"/>
    </row>
    <row r="565" spans="12:199">
      <c r="L565" s="92"/>
      <c r="M565" s="92"/>
      <c r="N565" s="92"/>
      <c r="O565" s="92"/>
      <c r="P565" s="111"/>
      <c r="Q565" s="111"/>
      <c r="R565" s="111"/>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c r="GF565" s="92"/>
      <c r="GG565" s="92"/>
      <c r="GH565" s="92"/>
      <c r="GI565" s="92"/>
      <c r="GJ565" s="92"/>
      <c r="GK565" s="92"/>
      <c r="GL565" s="92"/>
      <c r="GM565" s="92"/>
      <c r="GN565" s="92"/>
      <c r="GO565" s="92"/>
      <c r="GP565" s="92"/>
      <c r="GQ565" s="92"/>
    </row>
    <row r="566" spans="12:199">
      <c r="L566" s="92"/>
      <c r="M566" s="92"/>
      <c r="N566" s="92"/>
      <c r="O566" s="92"/>
      <c r="P566" s="111"/>
      <c r="Q566" s="111"/>
      <c r="R566" s="111"/>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c r="FB566" s="92"/>
      <c r="FC566" s="92"/>
      <c r="FD566" s="92"/>
      <c r="FE566" s="92"/>
      <c r="FF566" s="92"/>
      <c r="FG566" s="92"/>
      <c r="FH566" s="92"/>
      <c r="FI566" s="92"/>
      <c r="FJ566" s="92"/>
      <c r="FK566" s="92"/>
      <c r="FL566" s="92"/>
      <c r="FM566" s="92"/>
      <c r="FN566" s="92"/>
      <c r="FO566" s="92"/>
      <c r="FP566" s="92"/>
      <c r="FQ566" s="92"/>
      <c r="FR566" s="92"/>
      <c r="FS566" s="92"/>
      <c r="FT566" s="92"/>
      <c r="FU566" s="92"/>
      <c r="FV566" s="92"/>
      <c r="FW566" s="92"/>
      <c r="FX566" s="92"/>
      <c r="FY566" s="92"/>
      <c r="FZ566" s="92"/>
      <c r="GA566" s="92"/>
      <c r="GB566" s="92"/>
      <c r="GC566" s="92"/>
      <c r="GD566" s="92"/>
      <c r="GE566" s="92"/>
      <c r="GF566" s="92"/>
      <c r="GG566" s="92"/>
      <c r="GH566" s="92"/>
      <c r="GI566" s="92"/>
      <c r="GJ566" s="92"/>
      <c r="GK566" s="92"/>
      <c r="GL566" s="92"/>
      <c r="GM566" s="92"/>
      <c r="GN566" s="92"/>
      <c r="GO566" s="92"/>
      <c r="GP566" s="92"/>
      <c r="GQ566" s="92"/>
    </row>
    <row r="567" spans="12:199">
      <c r="L567" s="92"/>
      <c r="M567" s="92"/>
      <c r="N567" s="92"/>
      <c r="O567" s="92"/>
      <c r="P567" s="111"/>
      <c r="Q567" s="111"/>
      <c r="R567" s="111"/>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c r="FB567" s="92"/>
      <c r="FC567" s="92"/>
      <c r="FD567" s="92"/>
      <c r="FE567" s="92"/>
      <c r="FF567" s="92"/>
      <c r="FG567" s="92"/>
      <c r="FH567" s="92"/>
      <c r="FI567" s="92"/>
      <c r="FJ567" s="92"/>
      <c r="FK567" s="92"/>
      <c r="FL567" s="92"/>
      <c r="FM567" s="92"/>
      <c r="FN567" s="92"/>
      <c r="FO567" s="92"/>
      <c r="FP567" s="92"/>
      <c r="FQ567" s="92"/>
      <c r="FR567" s="92"/>
      <c r="FS567" s="92"/>
      <c r="FT567" s="92"/>
      <c r="FU567" s="92"/>
      <c r="FV567" s="92"/>
      <c r="FW567" s="92"/>
      <c r="FX567" s="92"/>
      <c r="FY567" s="92"/>
      <c r="FZ567" s="92"/>
      <c r="GA567" s="92"/>
      <c r="GB567" s="92"/>
      <c r="GC567" s="92"/>
      <c r="GD567" s="92"/>
      <c r="GE567" s="92"/>
      <c r="GF567" s="92"/>
      <c r="GG567" s="92"/>
      <c r="GH567" s="92"/>
      <c r="GI567" s="92"/>
      <c r="GJ567" s="92"/>
      <c r="GK567" s="92"/>
      <c r="GL567" s="92"/>
      <c r="GM567" s="92"/>
      <c r="GN567" s="92"/>
      <c r="GO567" s="92"/>
      <c r="GP567" s="92"/>
      <c r="GQ567" s="92"/>
    </row>
    <row r="568" spans="12:199">
      <c r="L568" s="92"/>
      <c r="M568" s="92"/>
      <c r="N568" s="92"/>
      <c r="O568" s="92"/>
      <c r="P568" s="111"/>
      <c r="Q568" s="111"/>
      <c r="R568" s="111"/>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c r="FB568" s="92"/>
      <c r="FC568" s="92"/>
      <c r="FD568" s="92"/>
      <c r="FE568" s="92"/>
      <c r="FF568" s="92"/>
      <c r="FG568" s="92"/>
      <c r="FH568" s="92"/>
      <c r="FI568" s="92"/>
      <c r="FJ568" s="92"/>
      <c r="FK568" s="92"/>
      <c r="FL568" s="92"/>
      <c r="FM568" s="92"/>
      <c r="FN568" s="92"/>
      <c r="FO568" s="92"/>
      <c r="FP568" s="92"/>
      <c r="FQ568" s="92"/>
      <c r="FR568" s="92"/>
      <c r="FS568" s="92"/>
      <c r="FT568" s="92"/>
      <c r="FU568" s="92"/>
      <c r="FV568" s="92"/>
      <c r="FW568" s="92"/>
      <c r="FX568" s="92"/>
      <c r="FY568" s="92"/>
      <c r="FZ568" s="92"/>
      <c r="GA568" s="92"/>
      <c r="GB568" s="92"/>
      <c r="GC568" s="92"/>
      <c r="GD568" s="92"/>
      <c r="GE568" s="92"/>
      <c r="GF568" s="92"/>
      <c r="GG568" s="92"/>
      <c r="GH568" s="92"/>
      <c r="GI568" s="92"/>
      <c r="GJ568" s="92"/>
      <c r="GK568" s="92"/>
      <c r="GL568" s="92"/>
      <c r="GM568" s="92"/>
      <c r="GN568" s="92"/>
      <c r="GO568" s="92"/>
      <c r="GP568" s="92"/>
      <c r="GQ568" s="92"/>
    </row>
    <row r="569" spans="12:199">
      <c r="L569" s="92"/>
      <c r="M569" s="92"/>
      <c r="N569" s="92"/>
      <c r="O569" s="92"/>
      <c r="P569" s="111"/>
      <c r="Q569" s="111"/>
      <c r="R569" s="111"/>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c r="FV569" s="92"/>
      <c r="FW569" s="92"/>
      <c r="FX569" s="92"/>
      <c r="FY569" s="92"/>
      <c r="FZ569" s="92"/>
      <c r="GA569" s="92"/>
      <c r="GB569" s="92"/>
      <c r="GC569" s="92"/>
      <c r="GD569" s="92"/>
      <c r="GE569" s="92"/>
      <c r="GF569" s="92"/>
      <c r="GG569" s="92"/>
      <c r="GH569" s="92"/>
      <c r="GI569" s="92"/>
      <c r="GJ569" s="92"/>
      <c r="GK569" s="92"/>
      <c r="GL569" s="92"/>
      <c r="GM569" s="92"/>
      <c r="GN569" s="92"/>
      <c r="GO569" s="92"/>
      <c r="GP569" s="92"/>
      <c r="GQ569" s="92"/>
    </row>
    <row r="570" spans="12:199">
      <c r="L570" s="92"/>
      <c r="M570" s="92"/>
      <c r="N570" s="92"/>
      <c r="O570" s="92"/>
      <c r="P570" s="111"/>
      <c r="Q570" s="111"/>
      <c r="R570" s="111"/>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c r="FB570" s="92"/>
      <c r="FC570" s="92"/>
      <c r="FD570" s="92"/>
      <c r="FE570" s="92"/>
      <c r="FF570" s="92"/>
      <c r="FG570" s="92"/>
      <c r="FH570" s="92"/>
      <c r="FI570" s="92"/>
      <c r="FJ570" s="92"/>
      <c r="FK570" s="92"/>
      <c r="FL570" s="92"/>
      <c r="FM570" s="92"/>
      <c r="FN570" s="92"/>
      <c r="FO570" s="92"/>
      <c r="FP570" s="92"/>
      <c r="FQ570" s="92"/>
      <c r="FR570" s="92"/>
      <c r="FS570" s="92"/>
      <c r="FT570" s="92"/>
      <c r="FU570" s="92"/>
      <c r="FV570" s="92"/>
      <c r="FW570" s="92"/>
      <c r="FX570" s="92"/>
      <c r="FY570" s="92"/>
      <c r="FZ570" s="92"/>
      <c r="GA570" s="92"/>
      <c r="GB570" s="92"/>
      <c r="GC570" s="92"/>
      <c r="GD570" s="92"/>
      <c r="GE570" s="92"/>
      <c r="GF570" s="92"/>
      <c r="GG570" s="92"/>
      <c r="GH570" s="92"/>
      <c r="GI570" s="92"/>
      <c r="GJ570" s="92"/>
      <c r="GK570" s="92"/>
      <c r="GL570" s="92"/>
      <c r="GM570" s="92"/>
      <c r="GN570" s="92"/>
      <c r="GO570" s="92"/>
      <c r="GP570" s="92"/>
      <c r="GQ570" s="92"/>
    </row>
    <row r="571" spans="12:199">
      <c r="L571" s="92"/>
      <c r="M571" s="92"/>
      <c r="N571" s="92"/>
      <c r="O571" s="92"/>
      <c r="P571" s="111"/>
      <c r="Q571" s="111"/>
      <c r="R571" s="111"/>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c r="FB571" s="92"/>
      <c r="FC571" s="92"/>
      <c r="FD571" s="92"/>
      <c r="FE571" s="92"/>
      <c r="FF571" s="92"/>
      <c r="FG571" s="92"/>
      <c r="FH571" s="92"/>
      <c r="FI571" s="92"/>
      <c r="FJ571" s="92"/>
      <c r="FK571" s="92"/>
      <c r="FL571" s="92"/>
      <c r="FM571" s="92"/>
      <c r="FN571" s="92"/>
      <c r="FO571" s="92"/>
      <c r="FP571" s="92"/>
      <c r="FQ571" s="92"/>
      <c r="FR571" s="92"/>
      <c r="FS571" s="92"/>
      <c r="FT571" s="92"/>
      <c r="FU571" s="92"/>
      <c r="FV571" s="92"/>
      <c r="FW571" s="92"/>
      <c r="FX571" s="92"/>
      <c r="FY571" s="92"/>
      <c r="FZ571" s="92"/>
      <c r="GA571" s="92"/>
      <c r="GB571" s="92"/>
      <c r="GC571" s="92"/>
      <c r="GD571" s="92"/>
      <c r="GE571" s="92"/>
      <c r="GF571" s="92"/>
      <c r="GG571" s="92"/>
      <c r="GH571" s="92"/>
      <c r="GI571" s="92"/>
      <c r="GJ571" s="92"/>
      <c r="GK571" s="92"/>
      <c r="GL571" s="92"/>
      <c r="GM571" s="92"/>
      <c r="GN571" s="92"/>
      <c r="GO571" s="92"/>
      <c r="GP571" s="92"/>
      <c r="GQ571" s="92"/>
    </row>
    <row r="572" spans="12:199">
      <c r="L572" s="92"/>
      <c r="M572" s="92"/>
      <c r="N572" s="92"/>
      <c r="O572" s="92"/>
      <c r="P572" s="111"/>
      <c r="Q572" s="111"/>
      <c r="R572" s="111"/>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2"/>
      <c r="FL572" s="92"/>
      <c r="FM572" s="92"/>
      <c r="FN572" s="92"/>
      <c r="FO572" s="92"/>
      <c r="FP572" s="92"/>
      <c r="FQ572" s="92"/>
      <c r="FR572" s="92"/>
      <c r="FS572" s="92"/>
      <c r="FT572" s="92"/>
      <c r="FU572" s="92"/>
      <c r="FV572" s="92"/>
      <c r="FW572" s="92"/>
      <c r="FX572" s="92"/>
      <c r="FY572" s="92"/>
      <c r="FZ572" s="92"/>
      <c r="GA572" s="92"/>
      <c r="GB572" s="92"/>
      <c r="GC572" s="92"/>
      <c r="GD572" s="92"/>
      <c r="GE572" s="92"/>
      <c r="GF572" s="92"/>
      <c r="GG572" s="92"/>
      <c r="GH572" s="92"/>
      <c r="GI572" s="92"/>
      <c r="GJ572" s="92"/>
      <c r="GK572" s="92"/>
      <c r="GL572" s="92"/>
      <c r="GM572" s="92"/>
      <c r="GN572" s="92"/>
      <c r="GO572" s="92"/>
      <c r="GP572" s="92"/>
      <c r="GQ572" s="92"/>
    </row>
    <row r="573" spans="12:199">
      <c r="L573" s="92"/>
      <c r="M573" s="92"/>
      <c r="N573" s="92"/>
      <c r="O573" s="92"/>
      <c r="P573" s="111"/>
      <c r="Q573" s="111"/>
      <c r="R573" s="111"/>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c r="FB573" s="92"/>
      <c r="FC573" s="92"/>
      <c r="FD573" s="92"/>
      <c r="FE573" s="92"/>
      <c r="FF573" s="92"/>
      <c r="FG573" s="92"/>
      <c r="FH573" s="92"/>
      <c r="FI573" s="92"/>
      <c r="FJ573" s="92"/>
      <c r="FK573" s="92"/>
      <c r="FL573" s="92"/>
      <c r="FM573" s="92"/>
      <c r="FN573" s="92"/>
      <c r="FO573" s="92"/>
      <c r="FP573" s="92"/>
      <c r="FQ573" s="92"/>
      <c r="FR573" s="92"/>
      <c r="FS573" s="92"/>
      <c r="FT573" s="92"/>
      <c r="FU573" s="92"/>
      <c r="FV573" s="92"/>
      <c r="FW573" s="92"/>
      <c r="FX573" s="92"/>
      <c r="FY573" s="92"/>
      <c r="FZ573" s="92"/>
      <c r="GA573" s="92"/>
      <c r="GB573" s="92"/>
      <c r="GC573" s="92"/>
      <c r="GD573" s="92"/>
      <c r="GE573" s="92"/>
      <c r="GF573" s="92"/>
      <c r="GG573" s="92"/>
      <c r="GH573" s="92"/>
      <c r="GI573" s="92"/>
      <c r="GJ573" s="92"/>
      <c r="GK573" s="92"/>
      <c r="GL573" s="92"/>
      <c r="GM573" s="92"/>
      <c r="GN573" s="92"/>
      <c r="GO573" s="92"/>
      <c r="GP573" s="92"/>
      <c r="GQ573" s="92"/>
    </row>
    <row r="574" spans="12:199">
      <c r="L574" s="92"/>
      <c r="M574" s="92"/>
      <c r="N574" s="92"/>
      <c r="O574" s="92"/>
      <c r="P574" s="111"/>
      <c r="Q574" s="111"/>
      <c r="R574" s="111"/>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c r="GK574" s="92"/>
      <c r="GL574" s="92"/>
      <c r="GM574" s="92"/>
      <c r="GN574" s="92"/>
      <c r="GO574" s="92"/>
      <c r="GP574" s="92"/>
      <c r="GQ574" s="92"/>
    </row>
    <row r="575" spans="12:199">
      <c r="L575" s="92"/>
      <c r="M575" s="92"/>
      <c r="N575" s="92"/>
      <c r="O575" s="92"/>
      <c r="P575" s="111"/>
      <c r="Q575" s="111"/>
      <c r="R575" s="111"/>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c r="GF575" s="92"/>
      <c r="GG575" s="92"/>
      <c r="GH575" s="92"/>
      <c r="GI575" s="92"/>
      <c r="GJ575" s="92"/>
      <c r="GK575" s="92"/>
      <c r="GL575" s="92"/>
      <c r="GM575" s="92"/>
      <c r="GN575" s="92"/>
      <c r="GO575" s="92"/>
      <c r="GP575" s="92"/>
      <c r="GQ575" s="92"/>
    </row>
    <row r="576" spans="12:199">
      <c r="L576" s="92"/>
      <c r="M576" s="92"/>
      <c r="N576" s="92"/>
      <c r="O576" s="92"/>
      <c r="P576" s="111"/>
      <c r="Q576" s="111"/>
      <c r="R576" s="111"/>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2"/>
      <c r="FL576" s="92"/>
      <c r="FM576" s="92"/>
      <c r="FN576" s="92"/>
      <c r="FO576" s="92"/>
      <c r="FP576" s="92"/>
      <c r="FQ576" s="92"/>
      <c r="FR576" s="92"/>
      <c r="FS576" s="92"/>
      <c r="FT576" s="92"/>
      <c r="FU576" s="92"/>
      <c r="FV576" s="92"/>
      <c r="FW576" s="92"/>
      <c r="FX576" s="92"/>
      <c r="FY576" s="92"/>
      <c r="FZ576" s="92"/>
      <c r="GA576" s="92"/>
      <c r="GB576" s="92"/>
      <c r="GC576" s="92"/>
      <c r="GD576" s="92"/>
      <c r="GE576" s="92"/>
      <c r="GF576" s="92"/>
      <c r="GG576" s="92"/>
      <c r="GH576" s="92"/>
      <c r="GI576" s="92"/>
      <c r="GJ576" s="92"/>
      <c r="GK576" s="92"/>
      <c r="GL576" s="92"/>
      <c r="GM576" s="92"/>
      <c r="GN576" s="92"/>
      <c r="GO576" s="92"/>
      <c r="GP576" s="92"/>
      <c r="GQ576" s="92"/>
    </row>
    <row r="577" spans="12:199">
      <c r="L577" s="92"/>
      <c r="M577" s="92"/>
      <c r="N577" s="92"/>
      <c r="O577" s="92"/>
      <c r="P577" s="111"/>
      <c r="Q577" s="111"/>
      <c r="R577" s="111"/>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c r="CM577" s="92"/>
      <c r="CN577" s="92"/>
      <c r="CO577" s="92"/>
      <c r="CP577" s="92"/>
      <c r="CQ577" s="92"/>
      <c r="CR577" s="92"/>
      <c r="CS577" s="92"/>
      <c r="CT577" s="92"/>
      <c r="CU577" s="92"/>
      <c r="CV577" s="92"/>
      <c r="CW577" s="92"/>
      <c r="CX577" s="92"/>
      <c r="CY577" s="92"/>
      <c r="CZ577" s="92"/>
      <c r="DA577" s="92"/>
      <c r="DB577" s="92"/>
      <c r="DC577" s="92"/>
      <c r="DD577" s="92"/>
      <c r="DE577" s="92"/>
      <c r="DF577" s="92"/>
      <c r="DG577" s="92"/>
      <c r="DH577" s="92"/>
      <c r="DI577" s="92"/>
      <c r="DJ577" s="92"/>
      <c r="DK577" s="92"/>
      <c r="DL577" s="92"/>
      <c r="DM577" s="92"/>
      <c r="DN577" s="92"/>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c r="FB577" s="92"/>
      <c r="FC577" s="92"/>
      <c r="FD577" s="92"/>
      <c r="FE577" s="92"/>
      <c r="FF577" s="92"/>
      <c r="FG577" s="92"/>
      <c r="FH577" s="92"/>
      <c r="FI577" s="92"/>
      <c r="FJ577" s="92"/>
      <c r="FK577" s="92"/>
      <c r="FL577" s="92"/>
      <c r="FM577" s="92"/>
      <c r="FN577" s="92"/>
      <c r="FO577" s="92"/>
      <c r="FP577" s="92"/>
      <c r="FQ577" s="92"/>
      <c r="FR577" s="92"/>
      <c r="FS577" s="92"/>
      <c r="FT577" s="92"/>
      <c r="FU577" s="92"/>
      <c r="FV577" s="92"/>
      <c r="FW577" s="92"/>
      <c r="FX577" s="92"/>
      <c r="FY577" s="92"/>
      <c r="FZ577" s="92"/>
      <c r="GA577" s="92"/>
      <c r="GB577" s="92"/>
      <c r="GC577" s="92"/>
      <c r="GD577" s="92"/>
      <c r="GE577" s="92"/>
      <c r="GF577" s="92"/>
      <c r="GG577" s="92"/>
      <c r="GH577" s="92"/>
      <c r="GI577" s="92"/>
      <c r="GJ577" s="92"/>
      <c r="GK577" s="92"/>
      <c r="GL577" s="92"/>
      <c r="GM577" s="92"/>
      <c r="GN577" s="92"/>
      <c r="GO577" s="92"/>
      <c r="GP577" s="92"/>
      <c r="GQ577" s="92"/>
    </row>
    <row r="578" spans="12:199">
      <c r="L578" s="92"/>
      <c r="M578" s="92"/>
      <c r="N578" s="92"/>
      <c r="O578" s="92"/>
      <c r="P578" s="111"/>
      <c r="Q578" s="111"/>
      <c r="R578" s="111"/>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c r="GK578" s="92"/>
      <c r="GL578" s="92"/>
      <c r="GM578" s="92"/>
      <c r="GN578" s="92"/>
      <c r="GO578" s="92"/>
      <c r="GP578" s="92"/>
      <c r="GQ578" s="92"/>
    </row>
    <row r="579" spans="12:199">
      <c r="L579" s="92"/>
      <c r="M579" s="92"/>
      <c r="N579" s="92"/>
      <c r="O579" s="92"/>
      <c r="P579" s="111"/>
      <c r="Q579" s="111"/>
      <c r="R579" s="111"/>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c r="CM579" s="92"/>
      <c r="CN579" s="92"/>
      <c r="CO579" s="92"/>
      <c r="CP579" s="92"/>
      <c r="CQ579" s="92"/>
      <c r="CR579" s="92"/>
      <c r="CS579" s="92"/>
      <c r="CT579" s="92"/>
      <c r="CU579" s="92"/>
      <c r="CV579" s="92"/>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c r="FB579" s="92"/>
      <c r="FC579" s="92"/>
      <c r="FD579" s="92"/>
      <c r="FE579" s="92"/>
      <c r="FF579" s="92"/>
      <c r="FG579" s="92"/>
      <c r="FH579" s="92"/>
      <c r="FI579" s="92"/>
      <c r="FJ579" s="92"/>
      <c r="FK579" s="92"/>
      <c r="FL579" s="92"/>
      <c r="FM579" s="92"/>
      <c r="FN579" s="92"/>
      <c r="FO579" s="92"/>
      <c r="FP579" s="92"/>
      <c r="FQ579" s="92"/>
      <c r="FR579" s="92"/>
      <c r="FS579" s="92"/>
      <c r="FT579" s="92"/>
      <c r="FU579" s="92"/>
      <c r="FV579" s="92"/>
      <c r="FW579" s="92"/>
      <c r="FX579" s="92"/>
      <c r="FY579" s="92"/>
      <c r="FZ579" s="92"/>
      <c r="GA579" s="92"/>
      <c r="GB579" s="92"/>
      <c r="GC579" s="92"/>
      <c r="GD579" s="92"/>
      <c r="GE579" s="92"/>
      <c r="GF579" s="92"/>
      <c r="GG579" s="92"/>
      <c r="GH579" s="92"/>
      <c r="GI579" s="92"/>
      <c r="GJ579" s="92"/>
      <c r="GK579" s="92"/>
      <c r="GL579" s="92"/>
      <c r="GM579" s="92"/>
      <c r="GN579" s="92"/>
      <c r="GO579" s="92"/>
      <c r="GP579" s="92"/>
      <c r="GQ579" s="92"/>
    </row>
    <row r="580" spans="12:199">
      <c r="L580" s="92"/>
      <c r="M580" s="92"/>
      <c r="N580" s="92"/>
      <c r="O580" s="92"/>
      <c r="P580" s="111"/>
      <c r="Q580" s="111"/>
      <c r="R580" s="111"/>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c r="CM580" s="92"/>
      <c r="CN580" s="92"/>
      <c r="CO580" s="92"/>
      <c r="CP580" s="92"/>
      <c r="CQ580" s="92"/>
      <c r="CR580" s="92"/>
      <c r="CS580" s="92"/>
      <c r="CT580" s="92"/>
      <c r="CU580" s="92"/>
      <c r="CV580" s="92"/>
      <c r="CW580" s="92"/>
      <c r="CX580" s="92"/>
      <c r="CY580" s="92"/>
      <c r="CZ580" s="92"/>
      <c r="DA580" s="92"/>
      <c r="DB580" s="92"/>
      <c r="DC580" s="92"/>
      <c r="DD580" s="92"/>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c r="GK580" s="92"/>
      <c r="GL580" s="92"/>
      <c r="GM580" s="92"/>
      <c r="GN580" s="92"/>
      <c r="GO580" s="92"/>
      <c r="GP580" s="92"/>
      <c r="GQ580" s="92"/>
    </row>
    <row r="581" spans="12:199">
      <c r="L581" s="92"/>
      <c r="M581" s="92"/>
      <c r="N581" s="92"/>
      <c r="O581" s="92"/>
      <c r="P581" s="111"/>
      <c r="Q581" s="111"/>
      <c r="R581" s="111"/>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c r="CM581" s="92"/>
      <c r="CN581" s="92"/>
      <c r="CO581" s="92"/>
      <c r="CP581" s="92"/>
      <c r="CQ581" s="92"/>
      <c r="CR581" s="92"/>
      <c r="CS581" s="92"/>
      <c r="CT581" s="92"/>
      <c r="CU581" s="92"/>
      <c r="CV581" s="92"/>
      <c r="CW581" s="92"/>
      <c r="CX581" s="92"/>
      <c r="CY581" s="92"/>
      <c r="CZ581" s="92"/>
      <c r="DA581" s="92"/>
      <c r="DB581" s="92"/>
      <c r="DC581" s="92"/>
      <c r="DD581" s="92"/>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92"/>
      <c r="FL581" s="92"/>
      <c r="FM581" s="92"/>
      <c r="FN581" s="92"/>
      <c r="FO581" s="92"/>
      <c r="FP581" s="92"/>
      <c r="FQ581" s="92"/>
      <c r="FR581" s="92"/>
      <c r="FS581" s="92"/>
      <c r="FT581" s="92"/>
      <c r="FU581" s="92"/>
      <c r="FV581" s="92"/>
      <c r="FW581" s="92"/>
      <c r="FX581" s="92"/>
      <c r="FY581" s="92"/>
      <c r="FZ581" s="92"/>
      <c r="GA581" s="92"/>
      <c r="GB581" s="92"/>
      <c r="GC581" s="92"/>
      <c r="GD581" s="92"/>
      <c r="GE581" s="92"/>
      <c r="GF581" s="92"/>
      <c r="GG581" s="92"/>
      <c r="GH581" s="92"/>
      <c r="GI581" s="92"/>
      <c r="GJ581" s="92"/>
      <c r="GK581" s="92"/>
      <c r="GL581" s="92"/>
      <c r="GM581" s="92"/>
      <c r="GN581" s="92"/>
      <c r="GO581" s="92"/>
      <c r="GP581" s="92"/>
      <c r="GQ581" s="92"/>
    </row>
    <row r="582" spans="12:199">
      <c r="L582" s="92"/>
      <c r="M582" s="92"/>
      <c r="N582" s="92"/>
      <c r="O582" s="92"/>
      <c r="P582" s="111"/>
      <c r="Q582" s="111"/>
      <c r="R582" s="111"/>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c r="CM582" s="92"/>
      <c r="CN582" s="92"/>
      <c r="CO582" s="92"/>
      <c r="CP582" s="92"/>
      <c r="CQ582" s="92"/>
      <c r="CR582" s="92"/>
      <c r="CS582" s="92"/>
      <c r="CT582" s="92"/>
      <c r="CU582" s="92"/>
      <c r="CV582" s="92"/>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c r="FB582" s="92"/>
      <c r="FC582" s="92"/>
      <c r="FD582" s="92"/>
      <c r="FE582" s="92"/>
      <c r="FF582" s="92"/>
      <c r="FG582" s="92"/>
      <c r="FH582" s="92"/>
      <c r="FI582" s="92"/>
      <c r="FJ582" s="92"/>
      <c r="FK582" s="92"/>
      <c r="FL582" s="92"/>
      <c r="FM582" s="92"/>
      <c r="FN582" s="92"/>
      <c r="FO582" s="92"/>
      <c r="FP582" s="92"/>
      <c r="FQ582" s="92"/>
      <c r="FR582" s="92"/>
      <c r="FS582" s="92"/>
      <c r="FT582" s="92"/>
      <c r="FU582" s="92"/>
      <c r="FV582" s="92"/>
      <c r="FW582" s="92"/>
      <c r="FX582" s="92"/>
      <c r="FY582" s="92"/>
      <c r="FZ582" s="92"/>
      <c r="GA582" s="92"/>
      <c r="GB582" s="92"/>
      <c r="GC582" s="92"/>
      <c r="GD582" s="92"/>
      <c r="GE582" s="92"/>
      <c r="GF582" s="92"/>
      <c r="GG582" s="92"/>
      <c r="GH582" s="92"/>
      <c r="GI582" s="92"/>
      <c r="GJ582" s="92"/>
      <c r="GK582" s="92"/>
      <c r="GL582" s="92"/>
      <c r="GM582" s="92"/>
      <c r="GN582" s="92"/>
      <c r="GO582" s="92"/>
      <c r="GP582" s="92"/>
      <c r="GQ582" s="92"/>
    </row>
    <row r="583" spans="12:199">
      <c r="L583" s="92"/>
      <c r="M583" s="92"/>
      <c r="N583" s="92"/>
      <c r="O583" s="92"/>
      <c r="P583" s="111"/>
      <c r="Q583" s="111"/>
      <c r="R583" s="111"/>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c r="CM583" s="92"/>
      <c r="CN583" s="92"/>
      <c r="CO583" s="92"/>
      <c r="CP583" s="92"/>
      <c r="CQ583" s="92"/>
      <c r="CR583" s="92"/>
      <c r="CS583" s="92"/>
      <c r="CT583" s="92"/>
      <c r="CU583" s="92"/>
      <c r="CV583" s="92"/>
      <c r="CW583" s="92"/>
      <c r="CX583" s="92"/>
      <c r="CY583" s="92"/>
      <c r="CZ583" s="92"/>
      <c r="DA583" s="92"/>
      <c r="DB583" s="92"/>
      <c r="DC583" s="92"/>
      <c r="DD583" s="92"/>
      <c r="DE583" s="92"/>
      <c r="DF583" s="92"/>
      <c r="DG583" s="92"/>
      <c r="DH583" s="92"/>
      <c r="DI583" s="92"/>
      <c r="DJ583" s="92"/>
      <c r="DK583" s="92"/>
      <c r="DL583" s="92"/>
      <c r="DM583" s="92"/>
      <c r="DN583" s="92"/>
      <c r="DO583" s="92"/>
      <c r="DP583" s="92"/>
      <c r="DQ583" s="92"/>
      <c r="DR583" s="92"/>
      <c r="DS583" s="92"/>
      <c r="DT583" s="92"/>
      <c r="DU583" s="92"/>
      <c r="DV583" s="92"/>
      <c r="DW583" s="92"/>
      <c r="DX583" s="92"/>
      <c r="DY583" s="92"/>
      <c r="DZ583" s="92"/>
      <c r="EA583" s="92"/>
      <c r="EB583" s="92"/>
      <c r="EC583" s="92"/>
      <c r="ED583" s="92"/>
      <c r="EE583" s="92"/>
      <c r="EF583" s="92"/>
      <c r="EG583" s="92"/>
      <c r="EH583" s="92"/>
      <c r="EI583" s="92"/>
      <c r="EJ583" s="92"/>
      <c r="EK583" s="92"/>
      <c r="EL583" s="92"/>
      <c r="EM583" s="92"/>
      <c r="EN583" s="92"/>
      <c r="EO583" s="92"/>
      <c r="EP583" s="92"/>
      <c r="EQ583" s="92"/>
      <c r="ER583" s="92"/>
      <c r="ES583" s="92"/>
      <c r="ET583" s="92"/>
      <c r="EU583" s="92"/>
      <c r="EV583" s="92"/>
      <c r="EW583" s="92"/>
      <c r="EX583" s="92"/>
      <c r="EY583" s="92"/>
      <c r="EZ583" s="92"/>
      <c r="FA583" s="92"/>
      <c r="FB583" s="92"/>
      <c r="FC583" s="92"/>
      <c r="FD583" s="92"/>
      <c r="FE583" s="92"/>
      <c r="FF583" s="92"/>
      <c r="FG583" s="92"/>
      <c r="FH583" s="92"/>
      <c r="FI583" s="92"/>
      <c r="FJ583" s="92"/>
      <c r="FK583" s="92"/>
      <c r="FL583" s="92"/>
      <c r="FM583" s="92"/>
      <c r="FN583" s="92"/>
      <c r="FO583" s="92"/>
      <c r="FP583" s="92"/>
      <c r="FQ583" s="92"/>
      <c r="FR583" s="92"/>
      <c r="FS583" s="92"/>
      <c r="FT583" s="92"/>
      <c r="FU583" s="92"/>
      <c r="FV583" s="92"/>
      <c r="FW583" s="92"/>
      <c r="FX583" s="92"/>
      <c r="FY583" s="92"/>
      <c r="FZ583" s="92"/>
      <c r="GA583" s="92"/>
      <c r="GB583" s="92"/>
      <c r="GC583" s="92"/>
      <c r="GD583" s="92"/>
      <c r="GE583" s="92"/>
      <c r="GF583" s="92"/>
      <c r="GG583" s="92"/>
      <c r="GH583" s="92"/>
      <c r="GI583" s="92"/>
      <c r="GJ583" s="92"/>
      <c r="GK583" s="92"/>
      <c r="GL583" s="92"/>
      <c r="GM583" s="92"/>
      <c r="GN583" s="92"/>
      <c r="GO583" s="92"/>
      <c r="GP583" s="92"/>
      <c r="GQ583" s="92"/>
    </row>
    <row r="584" spans="12:199">
      <c r="L584" s="92"/>
      <c r="M584" s="92"/>
      <c r="N584" s="92"/>
      <c r="O584" s="92"/>
      <c r="P584" s="111"/>
      <c r="Q584" s="111"/>
      <c r="R584" s="111"/>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c r="CM584" s="92"/>
      <c r="CN584" s="92"/>
      <c r="CO584" s="92"/>
      <c r="CP584" s="92"/>
      <c r="CQ584" s="92"/>
      <c r="CR584" s="92"/>
      <c r="CS584" s="92"/>
      <c r="CT584" s="92"/>
      <c r="CU584" s="92"/>
      <c r="CV584" s="92"/>
      <c r="CW584" s="92"/>
      <c r="CX584" s="92"/>
      <c r="CY584" s="92"/>
      <c r="CZ584" s="92"/>
      <c r="DA584" s="92"/>
      <c r="DB584" s="92"/>
      <c r="DC584" s="92"/>
      <c r="DD584" s="92"/>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c r="FB584" s="92"/>
      <c r="FC584" s="92"/>
      <c r="FD584" s="92"/>
      <c r="FE584" s="92"/>
      <c r="FF584" s="92"/>
      <c r="FG584" s="92"/>
      <c r="FH584" s="92"/>
      <c r="FI584" s="92"/>
      <c r="FJ584" s="92"/>
      <c r="FK584" s="92"/>
      <c r="FL584" s="92"/>
      <c r="FM584" s="92"/>
      <c r="FN584" s="92"/>
      <c r="FO584" s="92"/>
      <c r="FP584" s="92"/>
      <c r="FQ584" s="92"/>
      <c r="FR584" s="92"/>
      <c r="FS584" s="92"/>
      <c r="FT584" s="92"/>
      <c r="FU584" s="92"/>
      <c r="FV584" s="92"/>
      <c r="FW584" s="92"/>
      <c r="FX584" s="92"/>
      <c r="FY584" s="92"/>
      <c r="FZ584" s="92"/>
      <c r="GA584" s="92"/>
      <c r="GB584" s="92"/>
      <c r="GC584" s="92"/>
      <c r="GD584" s="92"/>
      <c r="GE584" s="92"/>
      <c r="GF584" s="92"/>
      <c r="GG584" s="92"/>
      <c r="GH584" s="92"/>
      <c r="GI584" s="92"/>
      <c r="GJ584" s="92"/>
      <c r="GK584" s="92"/>
      <c r="GL584" s="92"/>
      <c r="GM584" s="92"/>
      <c r="GN584" s="92"/>
      <c r="GO584" s="92"/>
      <c r="GP584" s="92"/>
      <c r="GQ584" s="92"/>
    </row>
    <row r="585" spans="12:199">
      <c r="L585" s="92"/>
      <c r="M585" s="92"/>
      <c r="N585" s="92"/>
      <c r="O585" s="92"/>
      <c r="P585" s="111"/>
      <c r="Q585" s="111"/>
      <c r="R585" s="111"/>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c r="CM585" s="92"/>
      <c r="CN585" s="92"/>
      <c r="CO585" s="92"/>
      <c r="CP585" s="92"/>
      <c r="CQ585" s="92"/>
      <c r="CR585" s="92"/>
      <c r="CS585" s="92"/>
      <c r="CT585" s="92"/>
      <c r="CU585" s="92"/>
      <c r="CV585" s="92"/>
      <c r="CW585" s="92"/>
      <c r="CX585" s="92"/>
      <c r="CY585" s="92"/>
      <c r="CZ585" s="92"/>
      <c r="DA585" s="92"/>
      <c r="DB585" s="92"/>
      <c r="DC585" s="92"/>
      <c r="DD585" s="92"/>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c r="FB585" s="92"/>
      <c r="FC585" s="92"/>
      <c r="FD585" s="92"/>
      <c r="FE585" s="92"/>
      <c r="FF585" s="92"/>
      <c r="FG585" s="92"/>
      <c r="FH585" s="92"/>
      <c r="FI585" s="92"/>
      <c r="FJ585" s="92"/>
      <c r="FK585" s="92"/>
      <c r="FL585" s="92"/>
      <c r="FM585" s="92"/>
      <c r="FN585" s="92"/>
      <c r="FO585" s="92"/>
      <c r="FP585" s="92"/>
      <c r="FQ585" s="92"/>
      <c r="FR585" s="92"/>
      <c r="FS585" s="92"/>
      <c r="FT585" s="92"/>
      <c r="FU585" s="92"/>
      <c r="FV585" s="92"/>
      <c r="FW585" s="92"/>
      <c r="FX585" s="92"/>
      <c r="FY585" s="92"/>
      <c r="FZ585" s="92"/>
      <c r="GA585" s="92"/>
      <c r="GB585" s="92"/>
      <c r="GC585" s="92"/>
      <c r="GD585" s="92"/>
      <c r="GE585" s="92"/>
      <c r="GF585" s="92"/>
      <c r="GG585" s="92"/>
      <c r="GH585" s="92"/>
      <c r="GI585" s="92"/>
      <c r="GJ585" s="92"/>
      <c r="GK585" s="92"/>
      <c r="GL585" s="92"/>
      <c r="GM585" s="92"/>
      <c r="GN585" s="92"/>
      <c r="GO585" s="92"/>
      <c r="GP585" s="92"/>
      <c r="GQ585" s="92"/>
    </row>
    <row r="586" spans="12:199">
      <c r="L586" s="92"/>
      <c r="M586" s="92"/>
      <c r="N586" s="92"/>
      <c r="O586" s="92"/>
      <c r="P586" s="111"/>
      <c r="Q586" s="111"/>
      <c r="R586" s="111"/>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c r="CM586" s="92"/>
      <c r="CN586" s="92"/>
      <c r="CO586" s="92"/>
      <c r="CP586" s="92"/>
      <c r="CQ586" s="92"/>
      <c r="CR586" s="92"/>
      <c r="CS586" s="92"/>
      <c r="CT586" s="92"/>
      <c r="CU586" s="92"/>
      <c r="CV586" s="92"/>
      <c r="CW586" s="92"/>
      <c r="CX586" s="92"/>
      <c r="CY586" s="92"/>
      <c r="CZ586" s="92"/>
      <c r="DA586" s="92"/>
      <c r="DB586" s="92"/>
      <c r="DC586" s="92"/>
      <c r="DD586" s="92"/>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c r="FB586" s="92"/>
      <c r="FC586" s="92"/>
      <c r="FD586" s="92"/>
      <c r="FE586" s="92"/>
      <c r="FF586" s="92"/>
      <c r="FG586" s="92"/>
      <c r="FH586" s="92"/>
      <c r="FI586" s="92"/>
      <c r="FJ586" s="92"/>
      <c r="FK586" s="92"/>
      <c r="FL586" s="92"/>
      <c r="FM586" s="92"/>
      <c r="FN586" s="92"/>
      <c r="FO586" s="92"/>
      <c r="FP586" s="92"/>
      <c r="FQ586" s="92"/>
      <c r="FR586" s="92"/>
      <c r="FS586" s="92"/>
      <c r="FT586" s="92"/>
      <c r="FU586" s="92"/>
      <c r="FV586" s="92"/>
      <c r="FW586" s="92"/>
      <c r="FX586" s="92"/>
      <c r="FY586" s="92"/>
      <c r="FZ586" s="92"/>
      <c r="GA586" s="92"/>
      <c r="GB586" s="92"/>
      <c r="GC586" s="92"/>
      <c r="GD586" s="92"/>
      <c r="GE586" s="92"/>
      <c r="GF586" s="92"/>
      <c r="GG586" s="92"/>
      <c r="GH586" s="92"/>
      <c r="GI586" s="92"/>
      <c r="GJ586" s="92"/>
      <c r="GK586" s="92"/>
      <c r="GL586" s="92"/>
      <c r="GM586" s="92"/>
      <c r="GN586" s="92"/>
      <c r="GO586" s="92"/>
      <c r="GP586" s="92"/>
      <c r="GQ586" s="92"/>
    </row>
    <row r="587" spans="12:199">
      <c r="L587" s="92"/>
      <c r="M587" s="92"/>
      <c r="N587" s="92"/>
      <c r="O587" s="92"/>
      <c r="P587" s="111"/>
      <c r="Q587" s="111"/>
      <c r="R587" s="111"/>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2"/>
      <c r="FL587" s="92"/>
      <c r="FM587" s="92"/>
      <c r="FN587" s="92"/>
      <c r="FO587" s="92"/>
      <c r="FP587" s="92"/>
      <c r="FQ587" s="92"/>
      <c r="FR587" s="92"/>
      <c r="FS587" s="92"/>
      <c r="FT587" s="92"/>
      <c r="FU587" s="92"/>
      <c r="FV587" s="92"/>
      <c r="FW587" s="92"/>
      <c r="FX587" s="92"/>
      <c r="FY587" s="92"/>
      <c r="FZ587" s="92"/>
      <c r="GA587" s="92"/>
      <c r="GB587" s="92"/>
      <c r="GC587" s="92"/>
      <c r="GD587" s="92"/>
      <c r="GE587" s="92"/>
      <c r="GF587" s="92"/>
      <c r="GG587" s="92"/>
      <c r="GH587" s="92"/>
      <c r="GI587" s="92"/>
      <c r="GJ587" s="92"/>
      <c r="GK587" s="92"/>
      <c r="GL587" s="92"/>
      <c r="GM587" s="92"/>
      <c r="GN587" s="92"/>
      <c r="GO587" s="92"/>
      <c r="GP587" s="92"/>
      <c r="GQ587" s="92"/>
    </row>
    <row r="588" spans="12:199">
      <c r="L588" s="92"/>
      <c r="M588" s="92"/>
      <c r="N588" s="92"/>
      <c r="O588" s="92"/>
      <c r="P588" s="111"/>
      <c r="Q588" s="111"/>
      <c r="R588" s="111"/>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2"/>
      <c r="FL588" s="92"/>
      <c r="FM588" s="92"/>
      <c r="FN588" s="92"/>
      <c r="FO588" s="92"/>
      <c r="FP588" s="92"/>
      <c r="FQ588" s="92"/>
      <c r="FR588" s="92"/>
      <c r="FS588" s="92"/>
      <c r="FT588" s="92"/>
      <c r="FU588" s="92"/>
      <c r="FV588" s="92"/>
      <c r="FW588" s="92"/>
      <c r="FX588" s="92"/>
      <c r="FY588" s="92"/>
      <c r="FZ588" s="92"/>
      <c r="GA588" s="92"/>
      <c r="GB588" s="92"/>
      <c r="GC588" s="92"/>
      <c r="GD588" s="92"/>
      <c r="GE588" s="92"/>
      <c r="GF588" s="92"/>
      <c r="GG588" s="92"/>
      <c r="GH588" s="92"/>
      <c r="GI588" s="92"/>
      <c r="GJ588" s="92"/>
      <c r="GK588" s="92"/>
      <c r="GL588" s="92"/>
      <c r="GM588" s="92"/>
      <c r="GN588" s="92"/>
      <c r="GO588" s="92"/>
      <c r="GP588" s="92"/>
      <c r="GQ588" s="92"/>
    </row>
    <row r="589" spans="12:199">
      <c r="L589" s="92"/>
      <c r="M589" s="92"/>
      <c r="N589" s="92"/>
      <c r="O589" s="92"/>
      <c r="P589" s="111"/>
      <c r="Q589" s="111"/>
      <c r="R589" s="111"/>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c r="CM589" s="92"/>
      <c r="CN589" s="92"/>
      <c r="CO589" s="92"/>
      <c r="CP589" s="92"/>
      <c r="CQ589" s="92"/>
      <c r="CR589" s="92"/>
      <c r="CS589" s="92"/>
      <c r="CT589" s="92"/>
      <c r="CU589" s="92"/>
      <c r="CV589" s="92"/>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c r="GI589" s="92"/>
      <c r="GJ589" s="92"/>
      <c r="GK589" s="92"/>
      <c r="GL589" s="92"/>
      <c r="GM589" s="92"/>
      <c r="GN589" s="92"/>
      <c r="GO589" s="92"/>
      <c r="GP589" s="92"/>
      <c r="GQ589" s="92"/>
    </row>
    <row r="590" spans="12:199">
      <c r="L590" s="92"/>
      <c r="M590" s="92"/>
      <c r="N590" s="92"/>
      <c r="O590" s="92"/>
      <c r="P590" s="111"/>
      <c r="Q590" s="111"/>
      <c r="R590" s="111"/>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c r="GK590" s="92"/>
      <c r="GL590" s="92"/>
      <c r="GM590" s="92"/>
      <c r="GN590" s="92"/>
      <c r="GO590" s="92"/>
      <c r="GP590" s="92"/>
      <c r="GQ590" s="92"/>
    </row>
    <row r="591" spans="12:199">
      <c r="L591" s="92"/>
      <c r="M591" s="92"/>
      <c r="N591" s="92"/>
      <c r="O591" s="92"/>
      <c r="P591" s="111"/>
      <c r="Q591" s="111"/>
      <c r="R591" s="111"/>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c r="CM591" s="92"/>
      <c r="CN591" s="92"/>
      <c r="CO591" s="92"/>
      <c r="CP591" s="92"/>
      <c r="CQ591" s="92"/>
      <c r="CR591" s="92"/>
      <c r="CS591" s="92"/>
      <c r="CT591" s="92"/>
      <c r="CU591" s="92"/>
      <c r="CV591" s="92"/>
      <c r="CW591" s="92"/>
      <c r="CX591" s="92"/>
      <c r="CY591" s="92"/>
      <c r="CZ591" s="92"/>
      <c r="DA591" s="92"/>
      <c r="DB591" s="92"/>
      <c r="DC591" s="92"/>
      <c r="DD591" s="92"/>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c r="FB591" s="92"/>
      <c r="FC591" s="92"/>
      <c r="FD591" s="92"/>
      <c r="FE591" s="92"/>
      <c r="FF591" s="92"/>
      <c r="FG591" s="92"/>
      <c r="FH591" s="92"/>
      <c r="FI591" s="92"/>
      <c r="FJ591" s="92"/>
      <c r="FK591" s="92"/>
      <c r="FL591" s="92"/>
      <c r="FM591" s="92"/>
      <c r="FN591" s="92"/>
      <c r="FO591" s="92"/>
      <c r="FP591" s="92"/>
      <c r="FQ591" s="92"/>
      <c r="FR591" s="92"/>
      <c r="FS591" s="92"/>
      <c r="FT591" s="92"/>
      <c r="FU591" s="92"/>
      <c r="FV591" s="92"/>
      <c r="FW591" s="92"/>
      <c r="FX591" s="92"/>
      <c r="FY591" s="92"/>
      <c r="FZ591" s="92"/>
      <c r="GA591" s="92"/>
      <c r="GB591" s="92"/>
      <c r="GC591" s="92"/>
      <c r="GD591" s="92"/>
      <c r="GE591" s="92"/>
      <c r="GF591" s="92"/>
      <c r="GG591" s="92"/>
      <c r="GH591" s="92"/>
      <c r="GI591" s="92"/>
      <c r="GJ591" s="92"/>
      <c r="GK591" s="92"/>
      <c r="GL591" s="92"/>
      <c r="GM591" s="92"/>
      <c r="GN591" s="92"/>
      <c r="GO591" s="92"/>
      <c r="GP591" s="92"/>
      <c r="GQ591" s="92"/>
    </row>
    <row r="592" spans="12:199">
      <c r="L592" s="92"/>
      <c r="M592" s="92"/>
      <c r="N592" s="92"/>
      <c r="O592" s="92"/>
      <c r="P592" s="111"/>
      <c r="Q592" s="111"/>
      <c r="R592" s="111"/>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c r="GI592" s="92"/>
      <c r="GJ592" s="92"/>
      <c r="GK592" s="92"/>
      <c r="GL592" s="92"/>
      <c r="GM592" s="92"/>
      <c r="GN592" s="92"/>
      <c r="GO592" s="92"/>
      <c r="GP592" s="92"/>
      <c r="GQ592" s="92"/>
    </row>
    <row r="593" spans="12:199">
      <c r="L593" s="92"/>
      <c r="M593" s="92"/>
      <c r="N593" s="92"/>
      <c r="O593" s="92"/>
      <c r="P593" s="111"/>
      <c r="Q593" s="111"/>
      <c r="R593" s="111"/>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c r="CM593" s="92"/>
      <c r="CN593" s="92"/>
      <c r="CO593" s="92"/>
      <c r="CP593" s="92"/>
      <c r="CQ593" s="92"/>
      <c r="CR593" s="92"/>
      <c r="CS593" s="92"/>
      <c r="CT593" s="92"/>
      <c r="CU593" s="92"/>
      <c r="CV593" s="92"/>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c r="FB593" s="92"/>
      <c r="FC593" s="92"/>
      <c r="FD593" s="92"/>
      <c r="FE593" s="92"/>
      <c r="FF593" s="92"/>
      <c r="FG593" s="92"/>
      <c r="FH593" s="92"/>
      <c r="FI593" s="92"/>
      <c r="FJ593" s="92"/>
      <c r="FK593" s="92"/>
      <c r="FL593" s="92"/>
      <c r="FM593" s="92"/>
      <c r="FN593" s="92"/>
      <c r="FO593" s="92"/>
      <c r="FP593" s="92"/>
      <c r="FQ593" s="92"/>
      <c r="FR593" s="92"/>
      <c r="FS593" s="92"/>
      <c r="FT593" s="92"/>
      <c r="FU593" s="92"/>
      <c r="FV593" s="92"/>
      <c r="FW593" s="92"/>
      <c r="FX593" s="92"/>
      <c r="FY593" s="92"/>
      <c r="FZ593" s="92"/>
      <c r="GA593" s="92"/>
      <c r="GB593" s="92"/>
      <c r="GC593" s="92"/>
      <c r="GD593" s="92"/>
      <c r="GE593" s="92"/>
      <c r="GF593" s="92"/>
      <c r="GG593" s="92"/>
      <c r="GH593" s="92"/>
      <c r="GI593" s="92"/>
      <c r="GJ593" s="92"/>
      <c r="GK593" s="92"/>
      <c r="GL593" s="92"/>
      <c r="GM593" s="92"/>
      <c r="GN593" s="92"/>
      <c r="GO593" s="92"/>
      <c r="GP593" s="92"/>
      <c r="GQ593" s="92"/>
    </row>
    <row r="594" spans="12:199">
      <c r="L594" s="92"/>
      <c r="M594" s="92"/>
      <c r="N594" s="92"/>
      <c r="O594" s="92"/>
      <c r="P594" s="111"/>
      <c r="Q594" s="111"/>
      <c r="R594" s="111"/>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c r="CM594" s="92"/>
      <c r="CN594" s="92"/>
      <c r="CO594" s="92"/>
      <c r="CP594" s="92"/>
      <c r="CQ594" s="92"/>
      <c r="CR594" s="92"/>
      <c r="CS594" s="92"/>
      <c r="CT594" s="92"/>
      <c r="CU594" s="92"/>
      <c r="CV594" s="92"/>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c r="FB594" s="92"/>
      <c r="FC594" s="92"/>
      <c r="FD594" s="92"/>
      <c r="FE594" s="92"/>
      <c r="FF594" s="92"/>
      <c r="FG594" s="92"/>
      <c r="FH594" s="92"/>
      <c r="FI594" s="92"/>
      <c r="FJ594" s="92"/>
      <c r="FK594" s="92"/>
      <c r="FL594" s="92"/>
      <c r="FM594" s="92"/>
      <c r="FN594" s="92"/>
      <c r="FO594" s="92"/>
      <c r="FP594" s="92"/>
      <c r="FQ594" s="92"/>
      <c r="FR594" s="92"/>
      <c r="FS594" s="92"/>
      <c r="FT594" s="92"/>
      <c r="FU594" s="92"/>
      <c r="FV594" s="92"/>
      <c r="FW594" s="92"/>
      <c r="FX594" s="92"/>
      <c r="FY594" s="92"/>
      <c r="FZ594" s="92"/>
      <c r="GA594" s="92"/>
      <c r="GB594" s="92"/>
      <c r="GC594" s="92"/>
      <c r="GD594" s="92"/>
      <c r="GE594" s="92"/>
      <c r="GF594" s="92"/>
      <c r="GG594" s="92"/>
      <c r="GH594" s="92"/>
      <c r="GI594" s="92"/>
      <c r="GJ594" s="92"/>
      <c r="GK594" s="92"/>
      <c r="GL594" s="92"/>
      <c r="GM594" s="92"/>
      <c r="GN594" s="92"/>
      <c r="GO594" s="92"/>
      <c r="GP594" s="92"/>
      <c r="GQ594" s="92"/>
    </row>
    <row r="595" spans="12:199">
      <c r="L595" s="92"/>
      <c r="M595" s="92"/>
      <c r="N595" s="92"/>
      <c r="O595" s="92"/>
      <c r="P595" s="111"/>
      <c r="Q595" s="111"/>
      <c r="R595" s="111"/>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c r="CM595" s="92"/>
      <c r="CN595" s="92"/>
      <c r="CO595" s="92"/>
      <c r="CP595" s="92"/>
      <c r="CQ595" s="92"/>
      <c r="CR595" s="92"/>
      <c r="CS595" s="92"/>
      <c r="CT595" s="92"/>
      <c r="CU595" s="92"/>
      <c r="CV595" s="92"/>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c r="FB595" s="92"/>
      <c r="FC595" s="92"/>
      <c r="FD595" s="92"/>
      <c r="FE595" s="92"/>
      <c r="FF595" s="92"/>
      <c r="FG595" s="92"/>
      <c r="FH595" s="92"/>
      <c r="FI595" s="92"/>
      <c r="FJ595" s="92"/>
      <c r="FK595" s="92"/>
      <c r="FL595" s="92"/>
      <c r="FM595" s="92"/>
      <c r="FN595" s="92"/>
      <c r="FO595" s="92"/>
      <c r="FP595" s="92"/>
      <c r="FQ595" s="92"/>
      <c r="FR595" s="92"/>
      <c r="FS595" s="92"/>
      <c r="FT595" s="92"/>
      <c r="FU595" s="92"/>
      <c r="FV595" s="92"/>
      <c r="FW595" s="92"/>
      <c r="FX595" s="92"/>
      <c r="FY595" s="92"/>
      <c r="FZ595" s="92"/>
      <c r="GA595" s="92"/>
      <c r="GB595" s="92"/>
      <c r="GC595" s="92"/>
      <c r="GD595" s="92"/>
      <c r="GE595" s="92"/>
      <c r="GF595" s="92"/>
      <c r="GG595" s="92"/>
      <c r="GH595" s="92"/>
      <c r="GI595" s="92"/>
      <c r="GJ595" s="92"/>
      <c r="GK595" s="92"/>
      <c r="GL595" s="92"/>
      <c r="GM595" s="92"/>
      <c r="GN595" s="92"/>
      <c r="GO595" s="92"/>
      <c r="GP595" s="92"/>
      <c r="GQ595" s="92"/>
    </row>
    <row r="596" spans="12:199">
      <c r="L596" s="92"/>
      <c r="M596" s="92"/>
      <c r="N596" s="92"/>
      <c r="O596" s="92"/>
      <c r="P596" s="111"/>
      <c r="Q596" s="111"/>
      <c r="R596" s="111"/>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c r="CM596" s="92"/>
      <c r="CN596" s="92"/>
      <c r="CO596" s="92"/>
      <c r="CP596" s="92"/>
      <c r="CQ596" s="92"/>
      <c r="CR596" s="92"/>
      <c r="CS596" s="92"/>
      <c r="CT596" s="92"/>
      <c r="CU596" s="92"/>
      <c r="CV596" s="92"/>
      <c r="CW596" s="92"/>
      <c r="CX596" s="92"/>
      <c r="CY596" s="92"/>
      <c r="CZ596" s="92"/>
      <c r="DA596" s="92"/>
      <c r="DB596" s="92"/>
      <c r="DC596" s="92"/>
      <c r="DD596" s="92"/>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c r="FB596" s="92"/>
      <c r="FC596" s="92"/>
      <c r="FD596" s="92"/>
      <c r="FE596" s="92"/>
      <c r="FF596" s="92"/>
      <c r="FG596" s="92"/>
      <c r="FH596" s="92"/>
      <c r="FI596" s="92"/>
      <c r="FJ596" s="92"/>
      <c r="FK596" s="92"/>
      <c r="FL596" s="92"/>
      <c r="FM596" s="92"/>
      <c r="FN596" s="92"/>
      <c r="FO596" s="92"/>
      <c r="FP596" s="92"/>
      <c r="FQ596" s="92"/>
      <c r="FR596" s="92"/>
      <c r="FS596" s="92"/>
      <c r="FT596" s="92"/>
      <c r="FU596" s="92"/>
      <c r="FV596" s="92"/>
      <c r="FW596" s="92"/>
      <c r="FX596" s="92"/>
      <c r="FY596" s="92"/>
      <c r="FZ596" s="92"/>
      <c r="GA596" s="92"/>
      <c r="GB596" s="92"/>
      <c r="GC596" s="92"/>
      <c r="GD596" s="92"/>
      <c r="GE596" s="92"/>
      <c r="GF596" s="92"/>
      <c r="GG596" s="92"/>
      <c r="GH596" s="92"/>
      <c r="GI596" s="92"/>
      <c r="GJ596" s="92"/>
      <c r="GK596" s="92"/>
      <c r="GL596" s="92"/>
      <c r="GM596" s="92"/>
      <c r="GN596" s="92"/>
      <c r="GO596" s="92"/>
      <c r="GP596" s="92"/>
      <c r="GQ596" s="92"/>
    </row>
    <row r="597" spans="12:199">
      <c r="L597" s="92"/>
      <c r="M597" s="92"/>
      <c r="N597" s="92"/>
      <c r="O597" s="92"/>
      <c r="P597" s="111"/>
      <c r="Q597" s="111"/>
      <c r="R597" s="111"/>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c r="CM597" s="92"/>
      <c r="CN597" s="92"/>
      <c r="CO597" s="92"/>
      <c r="CP597" s="92"/>
      <c r="CQ597" s="92"/>
      <c r="CR597" s="92"/>
      <c r="CS597" s="92"/>
      <c r="CT597" s="92"/>
      <c r="CU597" s="92"/>
      <c r="CV597" s="92"/>
      <c r="CW597" s="92"/>
      <c r="CX597" s="92"/>
      <c r="CY597" s="92"/>
      <c r="CZ597" s="92"/>
      <c r="DA597" s="92"/>
      <c r="DB597" s="92"/>
      <c r="DC597" s="92"/>
      <c r="DD597" s="92"/>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c r="GI597" s="92"/>
      <c r="GJ597" s="92"/>
      <c r="GK597" s="92"/>
      <c r="GL597" s="92"/>
      <c r="GM597" s="92"/>
      <c r="GN597" s="92"/>
      <c r="GO597" s="92"/>
      <c r="GP597" s="92"/>
      <c r="GQ597" s="92"/>
    </row>
    <row r="598" spans="12:199">
      <c r="L598" s="92"/>
      <c r="M598" s="92"/>
      <c r="N598" s="92"/>
      <c r="O598" s="92"/>
      <c r="P598" s="111"/>
      <c r="Q598" s="111"/>
      <c r="R598" s="111"/>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c r="CM598" s="92"/>
      <c r="CN598" s="92"/>
      <c r="CO598" s="92"/>
      <c r="CP598" s="92"/>
      <c r="CQ598" s="92"/>
      <c r="CR598" s="92"/>
      <c r="CS598" s="92"/>
      <c r="CT598" s="92"/>
      <c r="CU598" s="92"/>
      <c r="CV598" s="92"/>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c r="FB598" s="92"/>
      <c r="FC598" s="92"/>
      <c r="FD598" s="92"/>
      <c r="FE598" s="92"/>
      <c r="FF598" s="92"/>
      <c r="FG598" s="92"/>
      <c r="FH598" s="92"/>
      <c r="FI598" s="92"/>
      <c r="FJ598" s="92"/>
      <c r="FK598" s="92"/>
      <c r="FL598" s="92"/>
      <c r="FM598" s="92"/>
      <c r="FN598" s="92"/>
      <c r="FO598" s="92"/>
      <c r="FP598" s="92"/>
      <c r="FQ598" s="92"/>
      <c r="FR598" s="92"/>
      <c r="FS598" s="92"/>
      <c r="FT598" s="92"/>
      <c r="FU598" s="92"/>
      <c r="FV598" s="92"/>
      <c r="FW598" s="92"/>
      <c r="FX598" s="92"/>
      <c r="FY598" s="92"/>
      <c r="FZ598" s="92"/>
      <c r="GA598" s="92"/>
      <c r="GB598" s="92"/>
      <c r="GC598" s="92"/>
      <c r="GD598" s="92"/>
      <c r="GE598" s="92"/>
      <c r="GF598" s="92"/>
      <c r="GG598" s="92"/>
      <c r="GH598" s="92"/>
      <c r="GI598" s="92"/>
      <c r="GJ598" s="92"/>
      <c r="GK598" s="92"/>
      <c r="GL598" s="92"/>
      <c r="GM598" s="92"/>
      <c r="GN598" s="92"/>
      <c r="GO598" s="92"/>
      <c r="GP598" s="92"/>
      <c r="GQ598" s="92"/>
    </row>
    <row r="599" spans="12:199">
      <c r="L599" s="92"/>
      <c r="M599" s="92"/>
      <c r="N599" s="92"/>
      <c r="O599" s="92"/>
      <c r="P599" s="111"/>
      <c r="Q599" s="111"/>
      <c r="R599" s="111"/>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c r="CM599" s="92"/>
      <c r="CN599" s="92"/>
      <c r="CO599" s="92"/>
      <c r="CP599" s="92"/>
      <c r="CQ599" s="92"/>
      <c r="CR599" s="92"/>
      <c r="CS599" s="92"/>
      <c r="CT599" s="92"/>
      <c r="CU599" s="92"/>
      <c r="CV599" s="92"/>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c r="FB599" s="92"/>
      <c r="FC599" s="92"/>
      <c r="FD599" s="92"/>
      <c r="FE599" s="92"/>
      <c r="FF599" s="92"/>
      <c r="FG599" s="92"/>
      <c r="FH599" s="92"/>
      <c r="FI599" s="92"/>
      <c r="FJ599" s="92"/>
      <c r="FK599" s="92"/>
      <c r="FL599" s="92"/>
      <c r="FM599" s="92"/>
      <c r="FN599" s="92"/>
      <c r="FO599" s="92"/>
      <c r="FP599" s="92"/>
      <c r="FQ599" s="92"/>
      <c r="FR599" s="92"/>
      <c r="FS599" s="92"/>
      <c r="FT599" s="92"/>
      <c r="FU599" s="92"/>
      <c r="FV599" s="92"/>
      <c r="FW599" s="92"/>
      <c r="FX599" s="92"/>
      <c r="FY599" s="92"/>
      <c r="FZ599" s="92"/>
      <c r="GA599" s="92"/>
      <c r="GB599" s="92"/>
      <c r="GC599" s="92"/>
      <c r="GD599" s="92"/>
      <c r="GE599" s="92"/>
      <c r="GF599" s="92"/>
      <c r="GG599" s="92"/>
      <c r="GH599" s="92"/>
      <c r="GI599" s="92"/>
      <c r="GJ599" s="92"/>
      <c r="GK599" s="92"/>
      <c r="GL599" s="92"/>
      <c r="GM599" s="92"/>
      <c r="GN599" s="92"/>
      <c r="GO599" s="92"/>
      <c r="GP599" s="92"/>
      <c r="GQ599" s="92"/>
    </row>
    <row r="600" spans="12:199">
      <c r="L600" s="92"/>
      <c r="M600" s="92"/>
      <c r="N600" s="92"/>
      <c r="O600" s="92"/>
      <c r="P600" s="111"/>
      <c r="Q600" s="111"/>
      <c r="R600" s="111"/>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c r="GK600" s="92"/>
      <c r="GL600" s="92"/>
      <c r="GM600" s="92"/>
      <c r="GN600" s="92"/>
      <c r="GO600" s="92"/>
      <c r="GP600" s="92"/>
      <c r="GQ600" s="92"/>
    </row>
    <row r="601" spans="12:199">
      <c r="L601" s="92"/>
      <c r="M601" s="92"/>
      <c r="N601" s="92"/>
      <c r="O601" s="92"/>
      <c r="P601" s="111"/>
      <c r="Q601" s="111"/>
      <c r="R601" s="111"/>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c r="GK601" s="92"/>
      <c r="GL601" s="92"/>
      <c r="GM601" s="92"/>
      <c r="GN601" s="92"/>
      <c r="GO601" s="92"/>
      <c r="GP601" s="92"/>
      <c r="GQ601" s="92"/>
    </row>
    <row r="602" spans="12:199">
      <c r="L602" s="92"/>
      <c r="M602" s="92"/>
      <c r="N602" s="92"/>
      <c r="O602" s="92"/>
      <c r="P602" s="111"/>
      <c r="Q602" s="111"/>
      <c r="R602" s="111"/>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c r="GK602" s="92"/>
      <c r="GL602" s="92"/>
      <c r="GM602" s="92"/>
      <c r="GN602" s="92"/>
      <c r="GO602" s="92"/>
      <c r="GP602" s="92"/>
      <c r="GQ602" s="92"/>
    </row>
    <row r="603" spans="12:199">
      <c r="L603" s="92"/>
      <c r="M603" s="92"/>
      <c r="N603" s="92"/>
      <c r="O603" s="92"/>
      <c r="P603" s="111"/>
      <c r="Q603" s="111"/>
      <c r="R603" s="111"/>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c r="CM603" s="92"/>
      <c r="CN603" s="92"/>
      <c r="CO603" s="92"/>
      <c r="CP603" s="92"/>
      <c r="CQ603" s="92"/>
      <c r="CR603" s="92"/>
      <c r="CS603" s="92"/>
      <c r="CT603" s="92"/>
      <c r="CU603" s="92"/>
      <c r="CV603" s="92"/>
      <c r="CW603" s="92"/>
      <c r="CX603" s="92"/>
      <c r="CY603" s="92"/>
      <c r="CZ603" s="92"/>
      <c r="DA603" s="92"/>
      <c r="DB603" s="92"/>
      <c r="DC603" s="92"/>
      <c r="DD603" s="92"/>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c r="FB603" s="92"/>
      <c r="FC603" s="92"/>
      <c r="FD603" s="92"/>
      <c r="FE603" s="92"/>
      <c r="FF603" s="92"/>
      <c r="FG603" s="92"/>
      <c r="FH603" s="92"/>
      <c r="FI603" s="92"/>
      <c r="FJ603" s="92"/>
      <c r="FK603" s="92"/>
      <c r="FL603" s="92"/>
      <c r="FM603" s="92"/>
      <c r="FN603" s="92"/>
      <c r="FO603" s="92"/>
      <c r="FP603" s="92"/>
      <c r="FQ603" s="92"/>
      <c r="FR603" s="92"/>
      <c r="FS603" s="92"/>
      <c r="FT603" s="92"/>
      <c r="FU603" s="92"/>
      <c r="FV603" s="92"/>
      <c r="FW603" s="92"/>
      <c r="FX603" s="92"/>
      <c r="FY603" s="92"/>
      <c r="FZ603" s="92"/>
      <c r="GA603" s="92"/>
      <c r="GB603" s="92"/>
      <c r="GC603" s="92"/>
      <c r="GD603" s="92"/>
      <c r="GE603" s="92"/>
      <c r="GF603" s="92"/>
      <c r="GG603" s="92"/>
      <c r="GH603" s="92"/>
      <c r="GI603" s="92"/>
      <c r="GJ603" s="92"/>
      <c r="GK603" s="92"/>
      <c r="GL603" s="92"/>
      <c r="GM603" s="92"/>
      <c r="GN603" s="92"/>
      <c r="GO603" s="92"/>
      <c r="GP603" s="92"/>
      <c r="GQ603" s="92"/>
    </row>
    <row r="604" spans="12:199">
      <c r="L604" s="92"/>
      <c r="M604" s="92"/>
      <c r="N604" s="92"/>
      <c r="O604" s="92"/>
      <c r="P604" s="111"/>
      <c r="Q604" s="111"/>
      <c r="R604" s="111"/>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c r="FB604" s="92"/>
      <c r="FC604" s="92"/>
      <c r="FD604" s="92"/>
      <c r="FE604" s="92"/>
      <c r="FF604" s="92"/>
      <c r="FG604" s="92"/>
      <c r="FH604" s="92"/>
      <c r="FI604" s="92"/>
      <c r="FJ604" s="92"/>
      <c r="FK604" s="92"/>
      <c r="FL604" s="92"/>
      <c r="FM604" s="92"/>
      <c r="FN604" s="92"/>
      <c r="FO604" s="92"/>
      <c r="FP604" s="92"/>
      <c r="FQ604" s="92"/>
      <c r="FR604" s="92"/>
      <c r="FS604" s="92"/>
      <c r="FT604" s="92"/>
      <c r="FU604" s="92"/>
      <c r="FV604" s="92"/>
      <c r="FW604" s="92"/>
      <c r="FX604" s="92"/>
      <c r="FY604" s="92"/>
      <c r="FZ604" s="92"/>
      <c r="GA604" s="92"/>
      <c r="GB604" s="92"/>
      <c r="GC604" s="92"/>
      <c r="GD604" s="92"/>
      <c r="GE604" s="92"/>
      <c r="GF604" s="92"/>
      <c r="GG604" s="92"/>
      <c r="GH604" s="92"/>
      <c r="GI604" s="92"/>
      <c r="GJ604" s="92"/>
      <c r="GK604" s="92"/>
      <c r="GL604" s="92"/>
      <c r="GM604" s="92"/>
      <c r="GN604" s="92"/>
      <c r="GO604" s="92"/>
      <c r="GP604" s="92"/>
      <c r="GQ604" s="92"/>
    </row>
    <row r="605" spans="12:199">
      <c r="L605" s="92"/>
      <c r="M605" s="92"/>
      <c r="N605" s="92"/>
      <c r="O605" s="92"/>
      <c r="P605" s="111"/>
      <c r="Q605" s="111"/>
      <c r="R605" s="111"/>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c r="GK605" s="92"/>
      <c r="GL605" s="92"/>
      <c r="GM605" s="92"/>
      <c r="GN605" s="92"/>
      <c r="GO605" s="92"/>
      <c r="GP605" s="92"/>
      <c r="GQ605" s="92"/>
    </row>
    <row r="606" spans="12:199">
      <c r="L606" s="92"/>
      <c r="M606" s="92"/>
      <c r="N606" s="92"/>
      <c r="O606" s="92"/>
      <c r="P606" s="111"/>
      <c r="Q606" s="111"/>
      <c r="R606" s="111"/>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c r="FB606" s="92"/>
      <c r="FC606" s="92"/>
      <c r="FD606" s="92"/>
      <c r="FE606" s="92"/>
      <c r="FF606" s="92"/>
      <c r="FG606" s="92"/>
      <c r="FH606" s="92"/>
      <c r="FI606" s="92"/>
      <c r="FJ606" s="92"/>
      <c r="FK606" s="92"/>
      <c r="FL606" s="92"/>
      <c r="FM606" s="92"/>
      <c r="FN606" s="92"/>
      <c r="FO606" s="92"/>
      <c r="FP606" s="92"/>
      <c r="FQ606" s="92"/>
      <c r="FR606" s="92"/>
      <c r="FS606" s="92"/>
      <c r="FT606" s="92"/>
      <c r="FU606" s="92"/>
      <c r="FV606" s="92"/>
      <c r="FW606" s="92"/>
      <c r="FX606" s="92"/>
      <c r="FY606" s="92"/>
      <c r="FZ606" s="92"/>
      <c r="GA606" s="92"/>
      <c r="GB606" s="92"/>
      <c r="GC606" s="92"/>
      <c r="GD606" s="92"/>
      <c r="GE606" s="92"/>
      <c r="GF606" s="92"/>
      <c r="GG606" s="92"/>
      <c r="GH606" s="92"/>
      <c r="GI606" s="92"/>
      <c r="GJ606" s="92"/>
      <c r="GK606" s="92"/>
      <c r="GL606" s="92"/>
      <c r="GM606" s="92"/>
      <c r="GN606" s="92"/>
      <c r="GO606" s="92"/>
      <c r="GP606" s="92"/>
      <c r="GQ606" s="92"/>
    </row>
    <row r="607" spans="12:199">
      <c r="L607" s="92"/>
      <c r="M607" s="92"/>
      <c r="N607" s="92"/>
      <c r="O607" s="92"/>
      <c r="P607" s="111"/>
      <c r="Q607" s="111"/>
      <c r="R607" s="111"/>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c r="FB607" s="92"/>
      <c r="FC607" s="92"/>
      <c r="FD607" s="92"/>
      <c r="FE607" s="92"/>
      <c r="FF607" s="92"/>
      <c r="FG607" s="92"/>
      <c r="FH607" s="92"/>
      <c r="FI607" s="92"/>
      <c r="FJ607" s="92"/>
      <c r="FK607" s="92"/>
      <c r="FL607" s="92"/>
      <c r="FM607" s="92"/>
      <c r="FN607" s="92"/>
      <c r="FO607" s="92"/>
      <c r="FP607" s="92"/>
      <c r="FQ607" s="92"/>
      <c r="FR607" s="92"/>
      <c r="FS607" s="92"/>
      <c r="FT607" s="92"/>
      <c r="FU607" s="92"/>
      <c r="FV607" s="92"/>
      <c r="FW607" s="92"/>
      <c r="FX607" s="92"/>
      <c r="FY607" s="92"/>
      <c r="FZ607" s="92"/>
      <c r="GA607" s="92"/>
      <c r="GB607" s="92"/>
      <c r="GC607" s="92"/>
      <c r="GD607" s="92"/>
      <c r="GE607" s="92"/>
      <c r="GF607" s="92"/>
      <c r="GG607" s="92"/>
      <c r="GH607" s="92"/>
      <c r="GI607" s="92"/>
      <c r="GJ607" s="92"/>
      <c r="GK607" s="92"/>
      <c r="GL607" s="92"/>
      <c r="GM607" s="92"/>
      <c r="GN607" s="92"/>
      <c r="GO607" s="92"/>
      <c r="GP607" s="92"/>
      <c r="GQ607" s="92"/>
    </row>
    <row r="608" spans="12:199">
      <c r="L608" s="92"/>
      <c r="M608" s="92"/>
      <c r="N608" s="92"/>
      <c r="O608" s="92"/>
      <c r="P608" s="111"/>
      <c r="Q608" s="111"/>
      <c r="R608" s="111"/>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c r="FB608" s="92"/>
      <c r="FC608" s="92"/>
      <c r="FD608" s="92"/>
      <c r="FE608" s="92"/>
      <c r="FF608" s="92"/>
      <c r="FG608" s="92"/>
      <c r="FH608" s="92"/>
      <c r="FI608" s="92"/>
      <c r="FJ608" s="92"/>
      <c r="FK608" s="92"/>
      <c r="FL608" s="92"/>
      <c r="FM608" s="92"/>
      <c r="FN608" s="92"/>
      <c r="FO608" s="92"/>
      <c r="FP608" s="92"/>
      <c r="FQ608" s="92"/>
      <c r="FR608" s="92"/>
      <c r="FS608" s="92"/>
      <c r="FT608" s="92"/>
      <c r="FU608" s="92"/>
      <c r="FV608" s="92"/>
      <c r="FW608" s="92"/>
      <c r="FX608" s="92"/>
      <c r="FY608" s="92"/>
      <c r="FZ608" s="92"/>
      <c r="GA608" s="92"/>
      <c r="GB608" s="92"/>
      <c r="GC608" s="92"/>
      <c r="GD608" s="92"/>
      <c r="GE608" s="92"/>
      <c r="GF608" s="92"/>
      <c r="GG608" s="92"/>
      <c r="GH608" s="92"/>
      <c r="GI608" s="92"/>
      <c r="GJ608" s="92"/>
      <c r="GK608" s="92"/>
      <c r="GL608" s="92"/>
      <c r="GM608" s="92"/>
      <c r="GN608" s="92"/>
      <c r="GO608" s="92"/>
      <c r="GP608" s="92"/>
      <c r="GQ608" s="92"/>
    </row>
    <row r="609" spans="12:199">
      <c r="L609" s="92"/>
      <c r="M609" s="92"/>
      <c r="N609" s="92"/>
      <c r="O609" s="92"/>
      <c r="P609" s="111"/>
      <c r="Q609" s="111"/>
      <c r="R609" s="111"/>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c r="FB609" s="92"/>
      <c r="FC609" s="92"/>
      <c r="FD609" s="92"/>
      <c r="FE609" s="92"/>
      <c r="FF609" s="92"/>
      <c r="FG609" s="92"/>
      <c r="FH609" s="92"/>
      <c r="FI609" s="92"/>
      <c r="FJ609" s="92"/>
      <c r="FK609" s="92"/>
      <c r="FL609" s="92"/>
      <c r="FM609" s="92"/>
      <c r="FN609" s="92"/>
      <c r="FO609" s="92"/>
      <c r="FP609" s="92"/>
      <c r="FQ609" s="92"/>
      <c r="FR609" s="92"/>
      <c r="FS609" s="92"/>
      <c r="FT609" s="92"/>
      <c r="FU609" s="92"/>
      <c r="FV609" s="92"/>
      <c r="FW609" s="92"/>
      <c r="FX609" s="92"/>
      <c r="FY609" s="92"/>
      <c r="FZ609" s="92"/>
      <c r="GA609" s="92"/>
      <c r="GB609" s="92"/>
      <c r="GC609" s="92"/>
      <c r="GD609" s="92"/>
      <c r="GE609" s="92"/>
      <c r="GF609" s="92"/>
      <c r="GG609" s="92"/>
      <c r="GH609" s="92"/>
      <c r="GI609" s="92"/>
      <c r="GJ609" s="92"/>
      <c r="GK609" s="92"/>
      <c r="GL609" s="92"/>
      <c r="GM609" s="92"/>
      <c r="GN609" s="92"/>
      <c r="GO609" s="92"/>
      <c r="GP609" s="92"/>
      <c r="GQ609" s="92"/>
    </row>
    <row r="610" spans="12:199">
      <c r="L610" s="92"/>
      <c r="M610" s="92"/>
      <c r="N610" s="92"/>
      <c r="O610" s="92"/>
      <c r="P610" s="111"/>
      <c r="Q610" s="111"/>
      <c r="R610" s="111"/>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c r="FB610" s="92"/>
      <c r="FC610" s="92"/>
      <c r="FD610" s="92"/>
      <c r="FE610" s="92"/>
      <c r="FF610" s="92"/>
      <c r="FG610" s="92"/>
      <c r="FH610" s="92"/>
      <c r="FI610" s="92"/>
      <c r="FJ610" s="92"/>
      <c r="FK610" s="92"/>
      <c r="FL610" s="92"/>
      <c r="FM610" s="92"/>
      <c r="FN610" s="92"/>
      <c r="FO610" s="92"/>
      <c r="FP610" s="92"/>
      <c r="FQ610" s="92"/>
      <c r="FR610" s="92"/>
      <c r="FS610" s="92"/>
      <c r="FT610" s="92"/>
      <c r="FU610" s="92"/>
      <c r="FV610" s="92"/>
      <c r="FW610" s="92"/>
      <c r="FX610" s="92"/>
      <c r="FY610" s="92"/>
      <c r="FZ610" s="92"/>
      <c r="GA610" s="92"/>
      <c r="GB610" s="92"/>
      <c r="GC610" s="92"/>
      <c r="GD610" s="92"/>
      <c r="GE610" s="92"/>
      <c r="GF610" s="92"/>
      <c r="GG610" s="92"/>
      <c r="GH610" s="92"/>
      <c r="GI610" s="92"/>
      <c r="GJ610" s="92"/>
      <c r="GK610" s="92"/>
      <c r="GL610" s="92"/>
      <c r="GM610" s="92"/>
      <c r="GN610" s="92"/>
      <c r="GO610" s="92"/>
      <c r="GP610" s="92"/>
      <c r="GQ610" s="92"/>
    </row>
    <row r="611" spans="12:199">
      <c r="L611" s="92"/>
      <c r="M611" s="92"/>
      <c r="N611" s="92"/>
      <c r="O611" s="92"/>
      <c r="P611" s="111"/>
      <c r="Q611" s="111"/>
      <c r="R611" s="111"/>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c r="FB611" s="92"/>
      <c r="FC611" s="92"/>
      <c r="FD611" s="92"/>
      <c r="FE611" s="92"/>
      <c r="FF611" s="92"/>
      <c r="FG611" s="92"/>
      <c r="FH611" s="92"/>
      <c r="FI611" s="92"/>
      <c r="FJ611" s="92"/>
      <c r="FK611" s="92"/>
      <c r="FL611" s="92"/>
      <c r="FM611" s="92"/>
      <c r="FN611" s="92"/>
      <c r="FO611" s="92"/>
      <c r="FP611" s="92"/>
      <c r="FQ611" s="92"/>
      <c r="FR611" s="92"/>
      <c r="FS611" s="92"/>
      <c r="FT611" s="92"/>
      <c r="FU611" s="92"/>
      <c r="FV611" s="92"/>
      <c r="FW611" s="92"/>
      <c r="FX611" s="92"/>
      <c r="FY611" s="92"/>
      <c r="FZ611" s="92"/>
      <c r="GA611" s="92"/>
      <c r="GB611" s="92"/>
      <c r="GC611" s="92"/>
      <c r="GD611" s="92"/>
      <c r="GE611" s="92"/>
      <c r="GF611" s="92"/>
      <c r="GG611" s="92"/>
      <c r="GH611" s="92"/>
      <c r="GI611" s="92"/>
      <c r="GJ611" s="92"/>
      <c r="GK611" s="92"/>
      <c r="GL611" s="92"/>
      <c r="GM611" s="92"/>
      <c r="GN611" s="92"/>
      <c r="GO611" s="92"/>
      <c r="GP611" s="92"/>
      <c r="GQ611" s="92"/>
    </row>
    <row r="612" spans="12:199">
      <c r="L612" s="92"/>
      <c r="M612" s="92"/>
      <c r="N612" s="92"/>
      <c r="O612" s="92"/>
      <c r="P612" s="111"/>
      <c r="Q612" s="111"/>
      <c r="R612" s="111"/>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c r="FB612" s="92"/>
      <c r="FC612" s="92"/>
      <c r="FD612" s="92"/>
      <c r="FE612" s="92"/>
      <c r="FF612" s="92"/>
      <c r="FG612" s="92"/>
      <c r="FH612" s="92"/>
      <c r="FI612" s="92"/>
      <c r="FJ612" s="92"/>
      <c r="FK612" s="92"/>
      <c r="FL612" s="92"/>
      <c r="FM612" s="92"/>
      <c r="FN612" s="92"/>
      <c r="FO612" s="92"/>
      <c r="FP612" s="92"/>
      <c r="FQ612" s="92"/>
      <c r="FR612" s="92"/>
      <c r="FS612" s="92"/>
      <c r="FT612" s="92"/>
      <c r="FU612" s="92"/>
      <c r="FV612" s="92"/>
      <c r="FW612" s="92"/>
      <c r="FX612" s="92"/>
      <c r="FY612" s="92"/>
      <c r="FZ612" s="92"/>
      <c r="GA612" s="92"/>
      <c r="GB612" s="92"/>
      <c r="GC612" s="92"/>
      <c r="GD612" s="92"/>
      <c r="GE612" s="92"/>
      <c r="GF612" s="92"/>
      <c r="GG612" s="92"/>
      <c r="GH612" s="92"/>
      <c r="GI612" s="92"/>
      <c r="GJ612" s="92"/>
      <c r="GK612" s="92"/>
      <c r="GL612" s="92"/>
      <c r="GM612" s="92"/>
      <c r="GN612" s="92"/>
      <c r="GO612" s="92"/>
      <c r="GP612" s="92"/>
      <c r="GQ612" s="92"/>
    </row>
    <row r="613" spans="12:199">
      <c r="L613" s="92"/>
      <c r="M613" s="92"/>
      <c r="N613" s="92"/>
      <c r="O613" s="92"/>
      <c r="P613" s="111"/>
      <c r="Q613" s="111"/>
      <c r="R613" s="111"/>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c r="GK613" s="92"/>
      <c r="GL613" s="92"/>
      <c r="GM613" s="92"/>
      <c r="GN613" s="92"/>
      <c r="GO613" s="92"/>
      <c r="GP613" s="92"/>
      <c r="GQ613" s="92"/>
    </row>
    <row r="614" spans="12:199">
      <c r="L614" s="92"/>
      <c r="M614" s="92"/>
      <c r="N614" s="92"/>
      <c r="O614" s="92"/>
      <c r="P614" s="111"/>
      <c r="Q614" s="111"/>
      <c r="R614" s="111"/>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c r="GK614" s="92"/>
      <c r="GL614" s="92"/>
      <c r="GM614" s="92"/>
      <c r="GN614" s="92"/>
      <c r="GO614" s="92"/>
      <c r="GP614" s="92"/>
      <c r="GQ614" s="92"/>
    </row>
    <row r="615" spans="12:199">
      <c r="L615" s="92"/>
      <c r="M615" s="92"/>
      <c r="N615" s="92"/>
      <c r="O615" s="92"/>
      <c r="P615" s="111"/>
      <c r="Q615" s="111"/>
      <c r="R615" s="111"/>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c r="FD615" s="92"/>
      <c r="FE615" s="92"/>
      <c r="FF615" s="92"/>
      <c r="FG615" s="92"/>
      <c r="FH615" s="92"/>
      <c r="FI615" s="92"/>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c r="GK615" s="92"/>
      <c r="GL615" s="92"/>
      <c r="GM615" s="92"/>
      <c r="GN615" s="92"/>
      <c r="GO615" s="92"/>
      <c r="GP615" s="92"/>
      <c r="GQ615" s="92"/>
    </row>
    <row r="616" spans="12:199">
      <c r="L616" s="92"/>
      <c r="M616" s="92"/>
      <c r="N616" s="92"/>
      <c r="O616" s="92"/>
      <c r="P616" s="111"/>
      <c r="Q616" s="111"/>
      <c r="R616" s="111"/>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c r="CM616" s="92"/>
      <c r="CN616" s="92"/>
      <c r="CO616" s="92"/>
      <c r="CP616" s="92"/>
      <c r="CQ616" s="92"/>
      <c r="CR616" s="92"/>
      <c r="CS616" s="92"/>
      <c r="CT616" s="92"/>
      <c r="CU616" s="92"/>
      <c r="CV616" s="92"/>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c r="FB616" s="92"/>
      <c r="FC616" s="92"/>
      <c r="FD616" s="92"/>
      <c r="FE616" s="92"/>
      <c r="FF616" s="92"/>
      <c r="FG616" s="92"/>
      <c r="FH616" s="92"/>
      <c r="FI616" s="92"/>
      <c r="FJ616" s="92"/>
      <c r="FK616" s="92"/>
      <c r="FL616" s="92"/>
      <c r="FM616" s="92"/>
      <c r="FN616" s="92"/>
      <c r="FO616" s="92"/>
      <c r="FP616" s="92"/>
      <c r="FQ616" s="92"/>
      <c r="FR616" s="92"/>
      <c r="FS616" s="92"/>
      <c r="FT616" s="92"/>
      <c r="FU616" s="92"/>
      <c r="FV616" s="92"/>
      <c r="FW616" s="92"/>
      <c r="FX616" s="92"/>
      <c r="FY616" s="92"/>
      <c r="FZ616" s="92"/>
      <c r="GA616" s="92"/>
      <c r="GB616" s="92"/>
      <c r="GC616" s="92"/>
      <c r="GD616" s="92"/>
      <c r="GE616" s="92"/>
      <c r="GF616" s="92"/>
      <c r="GG616" s="92"/>
      <c r="GH616" s="92"/>
      <c r="GI616" s="92"/>
      <c r="GJ616" s="92"/>
      <c r="GK616" s="92"/>
      <c r="GL616" s="92"/>
      <c r="GM616" s="92"/>
      <c r="GN616" s="92"/>
      <c r="GO616" s="92"/>
      <c r="GP616" s="92"/>
      <c r="GQ616" s="92"/>
    </row>
    <row r="617" spans="12:199">
      <c r="L617" s="92"/>
      <c r="M617" s="92"/>
      <c r="N617" s="92"/>
      <c r="O617" s="92"/>
      <c r="P617" s="111"/>
      <c r="Q617" s="111"/>
      <c r="R617" s="111"/>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c r="CM617" s="92"/>
      <c r="CN617" s="92"/>
      <c r="CO617" s="92"/>
      <c r="CP617" s="92"/>
      <c r="CQ617" s="92"/>
      <c r="CR617" s="92"/>
      <c r="CS617" s="92"/>
      <c r="CT617" s="92"/>
      <c r="CU617" s="92"/>
      <c r="CV617" s="92"/>
      <c r="CW617" s="92"/>
      <c r="CX617" s="92"/>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c r="FB617" s="92"/>
      <c r="FC617" s="92"/>
      <c r="FD617" s="92"/>
      <c r="FE617" s="92"/>
      <c r="FF617" s="92"/>
      <c r="FG617" s="92"/>
      <c r="FH617" s="92"/>
      <c r="FI617" s="92"/>
      <c r="FJ617" s="92"/>
      <c r="FK617" s="92"/>
      <c r="FL617" s="92"/>
      <c r="FM617" s="92"/>
      <c r="FN617" s="92"/>
      <c r="FO617" s="92"/>
      <c r="FP617" s="92"/>
      <c r="FQ617" s="92"/>
      <c r="FR617" s="92"/>
      <c r="FS617" s="92"/>
      <c r="FT617" s="92"/>
      <c r="FU617" s="92"/>
      <c r="FV617" s="92"/>
      <c r="FW617" s="92"/>
      <c r="FX617" s="92"/>
      <c r="FY617" s="92"/>
      <c r="FZ617" s="92"/>
      <c r="GA617" s="92"/>
      <c r="GB617" s="92"/>
      <c r="GC617" s="92"/>
      <c r="GD617" s="92"/>
      <c r="GE617" s="92"/>
      <c r="GF617" s="92"/>
      <c r="GG617" s="92"/>
      <c r="GH617" s="92"/>
      <c r="GI617" s="92"/>
      <c r="GJ617" s="92"/>
      <c r="GK617" s="92"/>
      <c r="GL617" s="92"/>
      <c r="GM617" s="92"/>
      <c r="GN617" s="92"/>
      <c r="GO617" s="92"/>
      <c r="GP617" s="92"/>
      <c r="GQ617" s="92"/>
    </row>
    <row r="618" spans="12:199">
      <c r="L618" s="92"/>
      <c r="M618" s="92"/>
      <c r="N618" s="92"/>
      <c r="O618" s="92"/>
      <c r="P618" s="111"/>
      <c r="Q618" s="111"/>
      <c r="R618" s="111"/>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c r="FD618" s="92"/>
      <c r="FE618" s="92"/>
      <c r="FF618" s="92"/>
      <c r="FG618" s="92"/>
      <c r="FH618" s="92"/>
      <c r="FI618" s="92"/>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c r="GI618" s="92"/>
      <c r="GJ618" s="92"/>
      <c r="GK618" s="92"/>
      <c r="GL618" s="92"/>
      <c r="GM618" s="92"/>
      <c r="GN618" s="92"/>
      <c r="GO618" s="92"/>
      <c r="GP618" s="92"/>
      <c r="GQ618" s="92"/>
    </row>
    <row r="619" spans="12:199">
      <c r="L619" s="92"/>
      <c r="M619" s="92"/>
      <c r="N619" s="92"/>
      <c r="O619" s="92"/>
      <c r="P619" s="111"/>
      <c r="Q619" s="111"/>
      <c r="R619" s="111"/>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c r="CM619" s="92"/>
      <c r="CN619" s="92"/>
      <c r="CO619" s="92"/>
      <c r="CP619" s="92"/>
      <c r="CQ619" s="92"/>
      <c r="CR619" s="92"/>
      <c r="CS619" s="92"/>
      <c r="CT619" s="92"/>
      <c r="CU619" s="92"/>
      <c r="CV619" s="92"/>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c r="FB619" s="92"/>
      <c r="FC619" s="92"/>
      <c r="FD619" s="92"/>
      <c r="FE619" s="92"/>
      <c r="FF619" s="92"/>
      <c r="FG619" s="92"/>
      <c r="FH619" s="92"/>
      <c r="FI619" s="92"/>
      <c r="FJ619" s="92"/>
      <c r="FK619" s="92"/>
      <c r="FL619" s="92"/>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92"/>
      <c r="GQ619" s="92"/>
    </row>
    <row r="620" spans="12:199">
      <c r="L620" s="92"/>
      <c r="M620" s="92"/>
      <c r="N620" s="92"/>
      <c r="O620" s="92"/>
      <c r="P620" s="111"/>
      <c r="Q620" s="111"/>
      <c r="R620" s="111"/>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c r="CM620" s="92"/>
      <c r="CN620" s="92"/>
      <c r="CO620" s="92"/>
      <c r="CP620" s="92"/>
      <c r="CQ620" s="92"/>
      <c r="CR620" s="92"/>
      <c r="CS620" s="92"/>
      <c r="CT620" s="92"/>
      <c r="CU620" s="92"/>
      <c r="CV620" s="92"/>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c r="FD620" s="92"/>
      <c r="FE620" s="92"/>
      <c r="FF620" s="92"/>
      <c r="FG620" s="92"/>
      <c r="FH620" s="92"/>
      <c r="FI620" s="92"/>
      <c r="FJ620" s="92"/>
      <c r="FK620" s="92"/>
      <c r="FL620" s="92"/>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92"/>
      <c r="GQ620" s="92"/>
    </row>
    <row r="621" spans="12:199">
      <c r="L621" s="92"/>
      <c r="M621" s="92"/>
      <c r="N621" s="92"/>
      <c r="O621" s="92"/>
      <c r="P621" s="111"/>
      <c r="Q621" s="111"/>
      <c r="R621" s="111"/>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c r="CM621" s="92"/>
      <c r="CN621" s="92"/>
      <c r="CO621" s="92"/>
      <c r="CP621" s="92"/>
      <c r="CQ621" s="92"/>
      <c r="CR621" s="92"/>
      <c r="CS621" s="92"/>
      <c r="CT621" s="92"/>
      <c r="CU621" s="92"/>
      <c r="CV621" s="92"/>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92"/>
      <c r="GQ621" s="92"/>
    </row>
    <row r="622" spans="12:199">
      <c r="L622" s="92"/>
      <c r="M622" s="92"/>
      <c r="N622" s="92"/>
      <c r="O622" s="92"/>
      <c r="P622" s="111"/>
      <c r="Q622" s="111"/>
      <c r="R622" s="111"/>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c r="CM622" s="92"/>
      <c r="CN622" s="92"/>
      <c r="CO622" s="92"/>
      <c r="CP622" s="92"/>
      <c r="CQ622" s="92"/>
      <c r="CR622" s="92"/>
      <c r="CS622" s="92"/>
      <c r="CT622" s="92"/>
      <c r="CU622" s="92"/>
      <c r="CV622" s="92"/>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92"/>
      <c r="GQ622" s="92"/>
    </row>
    <row r="623" spans="12:199">
      <c r="L623" s="92"/>
      <c r="M623" s="92"/>
      <c r="N623" s="92"/>
      <c r="O623" s="92"/>
      <c r="P623" s="111"/>
      <c r="Q623" s="111"/>
      <c r="R623" s="111"/>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c r="CM623" s="92"/>
      <c r="CN623" s="92"/>
      <c r="CO623" s="92"/>
      <c r="CP623" s="92"/>
      <c r="CQ623" s="92"/>
      <c r="CR623" s="92"/>
      <c r="CS623" s="92"/>
      <c r="CT623" s="92"/>
      <c r="CU623" s="92"/>
      <c r="CV623" s="92"/>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92"/>
      <c r="GQ623" s="92"/>
    </row>
    <row r="624" spans="12:199">
      <c r="L624" s="92"/>
      <c r="M624" s="92"/>
      <c r="N624" s="92"/>
      <c r="O624" s="92"/>
      <c r="P624" s="111"/>
      <c r="Q624" s="111"/>
      <c r="R624" s="111"/>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c r="CM624" s="92"/>
      <c r="CN624" s="92"/>
      <c r="CO624" s="92"/>
      <c r="CP624" s="92"/>
      <c r="CQ624" s="92"/>
      <c r="CR624" s="92"/>
      <c r="CS624" s="92"/>
      <c r="CT624" s="92"/>
      <c r="CU624" s="92"/>
      <c r="CV624" s="92"/>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92"/>
      <c r="GQ624" s="92"/>
    </row>
    <row r="625" spans="12:199">
      <c r="L625" s="92"/>
      <c r="M625" s="92"/>
      <c r="N625" s="92"/>
      <c r="O625" s="92"/>
      <c r="P625" s="111"/>
      <c r="Q625" s="111"/>
      <c r="R625" s="111"/>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c r="CM625" s="92"/>
      <c r="CN625" s="92"/>
      <c r="CO625" s="92"/>
      <c r="CP625" s="92"/>
      <c r="CQ625" s="92"/>
      <c r="CR625" s="92"/>
      <c r="CS625" s="92"/>
      <c r="CT625" s="92"/>
      <c r="CU625" s="92"/>
      <c r="CV625" s="92"/>
      <c r="CW625" s="92"/>
      <c r="CX625" s="92"/>
      <c r="CY625" s="92"/>
      <c r="CZ625" s="92"/>
      <c r="DA625" s="92"/>
      <c r="DB625" s="92"/>
      <c r="DC625" s="92"/>
      <c r="DD625" s="92"/>
      <c r="DE625" s="92"/>
      <c r="DF625" s="92"/>
      <c r="DG625" s="92"/>
      <c r="DH625" s="92"/>
      <c r="DI625" s="92"/>
      <c r="DJ625" s="92"/>
      <c r="DK625" s="92"/>
      <c r="DL625" s="92"/>
      <c r="DM625" s="92"/>
      <c r="DN625" s="92"/>
      <c r="DO625" s="92"/>
      <c r="DP625" s="92"/>
      <c r="DQ625" s="92"/>
      <c r="DR625" s="92"/>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92"/>
      <c r="GQ625" s="92"/>
    </row>
    <row r="626" spans="12:199">
      <c r="L626" s="92"/>
      <c r="M626" s="92"/>
      <c r="N626" s="92"/>
      <c r="O626" s="92"/>
      <c r="P626" s="111"/>
      <c r="Q626" s="111"/>
      <c r="R626" s="111"/>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2"/>
      <c r="CS626" s="92"/>
      <c r="CT626" s="92"/>
      <c r="CU626" s="92"/>
      <c r="CV626" s="92"/>
      <c r="CW626" s="92"/>
      <c r="CX626" s="92"/>
      <c r="CY626" s="92"/>
      <c r="CZ626" s="92"/>
      <c r="DA626" s="92"/>
      <c r="DB626" s="92"/>
      <c r="DC626" s="92"/>
      <c r="DD626" s="92"/>
      <c r="DE626" s="92"/>
      <c r="DF626" s="92"/>
      <c r="DG626" s="92"/>
      <c r="DH626" s="92"/>
      <c r="DI626" s="92"/>
      <c r="DJ626" s="92"/>
      <c r="DK626" s="92"/>
      <c r="DL626" s="92"/>
      <c r="DM626" s="92"/>
      <c r="DN626" s="92"/>
      <c r="DO626" s="92"/>
      <c r="DP626" s="92"/>
      <c r="DQ626" s="92"/>
      <c r="DR626" s="92"/>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c r="FB626" s="92"/>
      <c r="FC626" s="92"/>
      <c r="FD626" s="92"/>
      <c r="FE626" s="92"/>
      <c r="FF626" s="92"/>
      <c r="FG626" s="92"/>
      <c r="FH626" s="92"/>
      <c r="FI626" s="92"/>
      <c r="FJ626" s="92"/>
      <c r="FK626" s="92"/>
      <c r="FL626" s="92"/>
      <c r="FM626" s="92"/>
      <c r="FN626" s="92"/>
      <c r="FO626" s="92"/>
      <c r="FP626" s="92"/>
      <c r="FQ626" s="92"/>
      <c r="FR626" s="92"/>
      <c r="FS626" s="92"/>
      <c r="FT626" s="92"/>
      <c r="FU626" s="92"/>
      <c r="FV626" s="92"/>
      <c r="FW626" s="92"/>
      <c r="FX626" s="92"/>
      <c r="FY626" s="92"/>
      <c r="FZ626" s="92"/>
      <c r="GA626" s="92"/>
      <c r="GB626" s="92"/>
      <c r="GC626" s="92"/>
      <c r="GD626" s="92"/>
      <c r="GE626" s="92"/>
      <c r="GF626" s="92"/>
      <c r="GG626" s="92"/>
      <c r="GH626" s="92"/>
      <c r="GI626" s="92"/>
      <c r="GJ626" s="92"/>
      <c r="GK626" s="92"/>
      <c r="GL626" s="92"/>
      <c r="GM626" s="92"/>
      <c r="GN626" s="92"/>
      <c r="GO626" s="92"/>
      <c r="GP626" s="92"/>
      <c r="GQ626" s="92"/>
    </row>
    <row r="627" spans="12:199">
      <c r="L627" s="92"/>
      <c r="M627" s="92"/>
      <c r="N627" s="92"/>
      <c r="O627" s="92"/>
      <c r="P627" s="111"/>
      <c r="Q627" s="111"/>
      <c r="R627" s="111"/>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c r="CM627" s="92"/>
      <c r="CN627" s="92"/>
      <c r="CO627" s="92"/>
      <c r="CP627" s="92"/>
      <c r="CQ627" s="92"/>
      <c r="CR627" s="92"/>
      <c r="CS627" s="92"/>
      <c r="CT627" s="92"/>
      <c r="CU627" s="92"/>
      <c r="CV627" s="92"/>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c r="FB627" s="92"/>
      <c r="FC627" s="92"/>
      <c r="FD627" s="92"/>
      <c r="FE627" s="92"/>
      <c r="FF627" s="92"/>
      <c r="FG627" s="92"/>
      <c r="FH627" s="92"/>
      <c r="FI627" s="92"/>
      <c r="FJ627" s="92"/>
      <c r="FK627" s="92"/>
      <c r="FL627" s="92"/>
      <c r="FM627" s="92"/>
      <c r="FN627" s="92"/>
      <c r="FO627" s="92"/>
      <c r="FP627" s="92"/>
      <c r="FQ627" s="92"/>
      <c r="FR627" s="92"/>
      <c r="FS627" s="92"/>
      <c r="FT627" s="92"/>
      <c r="FU627" s="92"/>
      <c r="FV627" s="92"/>
      <c r="FW627" s="92"/>
      <c r="FX627" s="92"/>
      <c r="FY627" s="92"/>
      <c r="FZ627" s="92"/>
      <c r="GA627" s="92"/>
      <c r="GB627" s="92"/>
      <c r="GC627" s="92"/>
      <c r="GD627" s="92"/>
      <c r="GE627" s="92"/>
      <c r="GF627" s="92"/>
      <c r="GG627" s="92"/>
      <c r="GH627" s="92"/>
      <c r="GI627" s="92"/>
      <c r="GJ627" s="92"/>
      <c r="GK627" s="92"/>
      <c r="GL627" s="92"/>
      <c r="GM627" s="92"/>
      <c r="GN627" s="92"/>
      <c r="GO627" s="92"/>
      <c r="GP627" s="92"/>
      <c r="GQ627" s="92"/>
    </row>
    <row r="628" spans="12:199">
      <c r="L628" s="92"/>
      <c r="M628" s="92"/>
      <c r="N628" s="92"/>
      <c r="O628" s="92"/>
      <c r="P628" s="111"/>
      <c r="Q628" s="111"/>
      <c r="R628" s="111"/>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c r="FB628" s="92"/>
      <c r="FC628" s="92"/>
      <c r="FD628" s="92"/>
      <c r="FE628" s="92"/>
      <c r="FF628" s="92"/>
      <c r="FG628" s="92"/>
      <c r="FH628" s="92"/>
      <c r="FI628" s="92"/>
      <c r="FJ628" s="92"/>
      <c r="FK628" s="92"/>
      <c r="FL628" s="92"/>
      <c r="FM628" s="92"/>
      <c r="FN628" s="92"/>
      <c r="FO628" s="92"/>
      <c r="FP628" s="92"/>
      <c r="FQ628" s="92"/>
      <c r="FR628" s="92"/>
      <c r="FS628" s="92"/>
      <c r="FT628" s="92"/>
      <c r="FU628" s="92"/>
      <c r="FV628" s="92"/>
      <c r="FW628" s="92"/>
      <c r="FX628" s="92"/>
      <c r="FY628" s="92"/>
      <c r="FZ628" s="92"/>
      <c r="GA628" s="92"/>
      <c r="GB628" s="92"/>
      <c r="GC628" s="92"/>
      <c r="GD628" s="92"/>
      <c r="GE628" s="92"/>
      <c r="GF628" s="92"/>
      <c r="GG628" s="92"/>
      <c r="GH628" s="92"/>
      <c r="GI628" s="92"/>
      <c r="GJ628" s="92"/>
      <c r="GK628" s="92"/>
      <c r="GL628" s="92"/>
      <c r="GM628" s="92"/>
      <c r="GN628" s="92"/>
      <c r="GO628" s="92"/>
      <c r="GP628" s="92"/>
      <c r="GQ628" s="92"/>
    </row>
    <row r="629" spans="12:199">
      <c r="L629" s="92"/>
      <c r="M629" s="92"/>
      <c r="N629" s="92"/>
      <c r="O629" s="92"/>
      <c r="P629" s="111"/>
      <c r="Q629" s="111"/>
      <c r="R629" s="111"/>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c r="CM629" s="92"/>
      <c r="CN629" s="92"/>
      <c r="CO629" s="92"/>
      <c r="CP629" s="92"/>
      <c r="CQ629" s="92"/>
      <c r="CR629" s="92"/>
      <c r="CS629" s="92"/>
      <c r="CT629" s="92"/>
      <c r="CU629" s="92"/>
      <c r="CV629" s="92"/>
      <c r="CW629" s="92"/>
      <c r="CX629" s="92"/>
      <c r="CY629" s="92"/>
      <c r="CZ629" s="92"/>
      <c r="DA629" s="92"/>
      <c r="DB629" s="92"/>
      <c r="DC629" s="92"/>
      <c r="DD629" s="92"/>
      <c r="DE629" s="92"/>
      <c r="DF629" s="92"/>
      <c r="DG629" s="92"/>
      <c r="DH629" s="92"/>
      <c r="DI629" s="92"/>
      <c r="DJ629" s="92"/>
      <c r="DK629" s="92"/>
      <c r="DL629" s="92"/>
      <c r="DM629" s="92"/>
      <c r="DN629" s="92"/>
      <c r="DO629" s="92"/>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c r="FB629" s="92"/>
      <c r="FC629" s="92"/>
      <c r="FD629" s="92"/>
      <c r="FE629" s="92"/>
      <c r="FF629" s="92"/>
      <c r="FG629" s="92"/>
      <c r="FH629" s="92"/>
      <c r="FI629" s="92"/>
      <c r="FJ629" s="92"/>
      <c r="FK629" s="92"/>
      <c r="FL629" s="92"/>
      <c r="FM629" s="92"/>
      <c r="FN629" s="92"/>
      <c r="FO629" s="92"/>
      <c r="FP629" s="92"/>
      <c r="FQ629" s="92"/>
      <c r="FR629" s="92"/>
      <c r="FS629" s="92"/>
      <c r="FT629" s="92"/>
      <c r="FU629" s="92"/>
      <c r="FV629" s="92"/>
      <c r="FW629" s="92"/>
      <c r="FX629" s="92"/>
      <c r="FY629" s="92"/>
      <c r="FZ629" s="92"/>
      <c r="GA629" s="92"/>
      <c r="GB629" s="92"/>
      <c r="GC629" s="92"/>
      <c r="GD629" s="92"/>
      <c r="GE629" s="92"/>
      <c r="GF629" s="92"/>
      <c r="GG629" s="92"/>
      <c r="GH629" s="92"/>
      <c r="GI629" s="92"/>
      <c r="GJ629" s="92"/>
      <c r="GK629" s="92"/>
      <c r="GL629" s="92"/>
      <c r="GM629" s="92"/>
      <c r="GN629" s="92"/>
      <c r="GO629" s="92"/>
      <c r="GP629" s="92"/>
      <c r="GQ629" s="92"/>
    </row>
    <row r="630" spans="12:199">
      <c r="L630" s="92"/>
      <c r="M630" s="92"/>
      <c r="N630" s="92"/>
      <c r="O630" s="92"/>
      <c r="P630" s="111"/>
      <c r="Q630" s="111"/>
      <c r="R630" s="111"/>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c r="GK630" s="92"/>
      <c r="GL630" s="92"/>
      <c r="GM630" s="92"/>
      <c r="GN630" s="92"/>
      <c r="GO630" s="92"/>
      <c r="GP630" s="92"/>
      <c r="GQ630" s="92"/>
    </row>
    <row r="631" spans="12:199">
      <c r="L631" s="92"/>
      <c r="M631" s="92"/>
      <c r="N631" s="92"/>
      <c r="O631" s="92"/>
      <c r="P631" s="111"/>
      <c r="Q631" s="111"/>
      <c r="R631" s="111"/>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c r="FB631" s="92"/>
      <c r="FC631" s="92"/>
      <c r="FD631" s="92"/>
      <c r="FE631" s="92"/>
      <c r="FF631" s="92"/>
      <c r="FG631" s="92"/>
      <c r="FH631" s="92"/>
      <c r="FI631" s="92"/>
      <c r="FJ631" s="92"/>
      <c r="FK631" s="92"/>
      <c r="FL631" s="92"/>
      <c r="FM631" s="92"/>
      <c r="FN631" s="92"/>
      <c r="FO631" s="92"/>
      <c r="FP631" s="92"/>
      <c r="FQ631" s="92"/>
      <c r="FR631" s="92"/>
      <c r="FS631" s="92"/>
      <c r="FT631" s="92"/>
      <c r="FU631" s="92"/>
      <c r="FV631" s="92"/>
      <c r="FW631" s="92"/>
      <c r="FX631" s="92"/>
      <c r="FY631" s="92"/>
      <c r="FZ631" s="92"/>
      <c r="GA631" s="92"/>
      <c r="GB631" s="92"/>
      <c r="GC631" s="92"/>
      <c r="GD631" s="92"/>
      <c r="GE631" s="92"/>
      <c r="GF631" s="92"/>
      <c r="GG631" s="92"/>
      <c r="GH631" s="92"/>
      <c r="GI631" s="92"/>
      <c r="GJ631" s="92"/>
      <c r="GK631" s="92"/>
      <c r="GL631" s="92"/>
      <c r="GM631" s="92"/>
      <c r="GN631" s="92"/>
      <c r="GO631" s="92"/>
      <c r="GP631" s="92"/>
      <c r="GQ631" s="92"/>
    </row>
    <row r="632" spans="12:199">
      <c r="L632" s="92"/>
      <c r="M632" s="92"/>
      <c r="N632" s="92"/>
      <c r="O632" s="92"/>
      <c r="P632" s="111"/>
      <c r="Q632" s="111"/>
      <c r="R632" s="111"/>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c r="CM632" s="92"/>
      <c r="CN632" s="92"/>
      <c r="CO632" s="92"/>
      <c r="CP632" s="92"/>
      <c r="CQ632" s="92"/>
      <c r="CR632" s="92"/>
      <c r="CS632" s="92"/>
      <c r="CT632" s="92"/>
      <c r="CU632" s="92"/>
      <c r="CV632" s="92"/>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c r="FB632" s="92"/>
      <c r="FC632" s="92"/>
      <c r="FD632" s="92"/>
      <c r="FE632" s="92"/>
      <c r="FF632" s="92"/>
      <c r="FG632" s="92"/>
      <c r="FH632" s="92"/>
      <c r="FI632" s="92"/>
      <c r="FJ632" s="92"/>
      <c r="FK632" s="92"/>
      <c r="FL632" s="92"/>
      <c r="FM632" s="92"/>
      <c r="FN632" s="92"/>
      <c r="FO632" s="92"/>
      <c r="FP632" s="92"/>
      <c r="FQ632" s="92"/>
      <c r="FR632" s="92"/>
      <c r="FS632" s="92"/>
      <c r="FT632" s="92"/>
      <c r="FU632" s="92"/>
      <c r="FV632" s="92"/>
      <c r="FW632" s="92"/>
      <c r="FX632" s="92"/>
      <c r="FY632" s="92"/>
      <c r="FZ632" s="92"/>
      <c r="GA632" s="92"/>
      <c r="GB632" s="92"/>
      <c r="GC632" s="92"/>
      <c r="GD632" s="92"/>
      <c r="GE632" s="92"/>
      <c r="GF632" s="92"/>
      <c r="GG632" s="92"/>
      <c r="GH632" s="92"/>
      <c r="GI632" s="92"/>
      <c r="GJ632" s="92"/>
      <c r="GK632" s="92"/>
      <c r="GL632" s="92"/>
      <c r="GM632" s="92"/>
      <c r="GN632" s="92"/>
      <c r="GO632" s="92"/>
      <c r="GP632" s="92"/>
      <c r="GQ632" s="92"/>
    </row>
    <row r="633" spans="12:199">
      <c r="L633" s="92"/>
      <c r="M633" s="92"/>
      <c r="N633" s="92"/>
      <c r="O633" s="92"/>
      <c r="P633" s="111"/>
      <c r="Q633" s="111"/>
      <c r="R633" s="111"/>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c r="GI633" s="92"/>
      <c r="GJ633" s="92"/>
      <c r="GK633" s="92"/>
      <c r="GL633" s="92"/>
      <c r="GM633" s="92"/>
      <c r="GN633" s="92"/>
      <c r="GO633" s="92"/>
      <c r="GP633" s="92"/>
      <c r="GQ633" s="92"/>
    </row>
    <row r="634" spans="12:199">
      <c r="L634" s="92"/>
      <c r="M634" s="92"/>
      <c r="N634" s="92"/>
      <c r="O634" s="92"/>
      <c r="P634" s="111"/>
      <c r="Q634" s="111"/>
      <c r="R634" s="111"/>
    </row>
    <row r="635" spans="12:199">
      <c r="L635" s="92"/>
      <c r="M635" s="92"/>
      <c r="N635" s="92"/>
      <c r="O635" s="92"/>
      <c r="P635" s="111"/>
      <c r="Q635" s="111"/>
      <c r="R635" s="111"/>
    </row>
  </sheetData>
  <sheetProtection formatCells="0" formatColumns="0" formatRows="0" insertColumns="0" sort="0" autoFilter="0"/>
  <autoFilter ref="A8:K108" xr:uid="{00000000-0009-0000-0000-000003000000}"/>
  <mergeCells count="2">
    <mergeCell ref="P7:R7"/>
    <mergeCell ref="F2:G2"/>
  </mergeCells>
  <conditionalFormatting sqref="A9 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A315 A318 A321 A324 A327 A330 A333 A336 A339 A342 A345 A348 A351 A354 A357 A360 A363 A366 A369 A372 A375 A378 A381 A384 A387 A390 A393 A396 A399 A402">
    <cfRule type="expression" dxfId="99" priority="73" stopIfTrue="1">
      <formula>IF(G,"Closed")</formula>
    </cfRule>
    <cfRule type="cellIs" dxfId="98" priority="74" stopIfTrue="1" operator="equal">
      <formula>"Closed"</formula>
    </cfRule>
  </conditionalFormatting>
  <conditionalFormatting sqref="J426 J9:J405">
    <cfRule type="expression" dxfId="97" priority="72" stopIfTrue="1">
      <formula>IF(P:P,"Closed")</formula>
    </cfRule>
  </conditionalFormatting>
  <conditionalFormatting sqref="A9 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A306 A309 A312 A315 A318 A321 A324 A327 A330 A333 A336 A339 A342 A345 A348 A351 A354 A357 A360 A363 A366 A369 A372 A375 A378 A381 A384 A387 A390 A393 A396 A399 A402">
    <cfRule type="expression" dxfId="96" priority="69" stopIfTrue="1">
      <formula>$J9="On Hold"</formula>
    </cfRule>
    <cfRule type="expression" dxfId="95" priority="70" stopIfTrue="1">
      <formula>$J9="Closed"</formula>
    </cfRule>
    <cfRule type="expression" dxfId="94" priority="71" stopIfTrue="1">
      <formula>AND($G9&lt;TODAY(),$G9&gt;0,$J9="open")</formula>
    </cfRule>
  </conditionalFormatting>
  <conditionalFormatting sqref="A426:K426">
    <cfRule type="expression" dxfId="93" priority="67" stopIfTrue="1">
      <formula>IF(G,"Closed")</formula>
    </cfRule>
    <cfRule type="cellIs" dxfId="92" priority="68" stopIfTrue="1" operator="equal">
      <formula>"Closed"</formula>
    </cfRule>
  </conditionalFormatting>
  <conditionalFormatting sqref="A426:K426">
    <cfRule type="expression" dxfId="91" priority="64" stopIfTrue="1">
      <formula>$J426="On Hold"</formula>
    </cfRule>
    <cfRule type="expression" dxfId="90" priority="65" stopIfTrue="1">
      <formula>$J426="Closed"</formula>
    </cfRule>
    <cfRule type="expression" dxfId="89" priority="66" stopIfTrue="1">
      <formula>AND($G426&lt;TODAY(),$G426&gt;0,$J426="open")</formula>
    </cfRule>
  </conditionalFormatting>
  <conditionalFormatting sqref="J426">
    <cfRule type="expression" dxfId="88" priority="61" stopIfTrue="1">
      <formula>AND($G426&lt;TODAY(),$G426&gt;0,$J426="open")</formula>
    </cfRule>
    <cfRule type="expression" dxfId="87" priority="62" stopIfTrue="1">
      <formula>$J426="Closed"</formula>
    </cfRule>
    <cfRule type="expression" dxfId="86" priority="63" stopIfTrue="1">
      <formula>$J426="On Hold"</formula>
    </cfRule>
  </conditionalFormatting>
  <conditionalFormatting sqref="B9:K9 B12:K12 B15:K15 B18:K18 B21:K21 B24:K24 B27:K27 B30:K30 B33:K33 B36:K36 B39:K39 B42:K42 B45:K45 B48:K48 B51:K51 B54:K54 B57:K57 B60:K60 B63:K63 B66:K66 B69:K69 B72:K72 B75:K75 B78:K78 B81:K81 B84:K84 B87:K87 B90:K90 B93:K93 B96:K96 B99:K99 B102:K102 B105:K105 B108:K108 B111:K111 B114:K114 B117:K117 B120:K120 B123:K123 B126:K126 B129:K129 B132:K132 B135:K135 B138:K138 B141:K141 B144:K144 B147:K147 B150:K150 B153:K153 B156:K156 B159:K159 B162:K162 B165:K165 B168:K168 B171:K171 B174:K174 B177:K177 B180:K180 B183:K183 B186:K186 B189:K189 B192:K192 B195:K195 B198:K198 B201:K201 B204:K204 B207:K207 B210:K210 B213:K213 B216:K216 B219:K219 B222:K222 B225:K225 B228:K228 B231:K231 B234:K234 B237:K237 B240:K240 B243:K243 B246:K246 B249:K249 B252:K252 B255:K255 B258:K258 B261:K261 B264:K264 B267:K267 B270:K270 B273:K273 B276:K276 B279:K279 B282:K282 B285:K285 B288:K288 B291:K291 B294:K294 B297:K297 B300:K300 B303:K303 B306:K306 B309:K309 B312:K312 B315:K315 B318:K318 B321:K321 B324:K324 B327:K327 B330:K330 B333:K333 B336:K336 B339:K339 B342:K342 B345:K345 B348:K348 B351:K351 B354:K354 B357:K357 B360:K360 B363:K363 B366:K366 B369:K369 B372:K372 B375:K375 B378:K378 B381:K381 B384:K384 B387:K387 B390:K390 B393:K393 B396:K396 B399:K399 B402:K402">
    <cfRule type="expression" dxfId="85" priority="59" stopIfTrue="1">
      <formula>IF(G,"Closed")</formula>
    </cfRule>
    <cfRule type="cellIs" dxfId="84" priority="60" stopIfTrue="1" operator="equal">
      <formula>"Closed"</formula>
    </cfRule>
  </conditionalFormatting>
  <conditionalFormatting sqref="B9:K9 B12:K12 B15:K15 B18:K18 B21:K21 B24:K24 B27:K27 B30:K30 B33:K33 B36:K36 B39:K39 B42:K42 B45:K45 B48:K48 B51:K51 B54:K54 B57:K57 B60:K60 B63:K63 B66:K66 B69:K69 B72:K72 B75:K75 B78:K78 B81:K81 B84:K84 B87:K87 B90:K90 B93:K93 B96:K96 B99:K99 B102:K102 B105:K105 B108:K108 B111:K111 B114:K114 B117:K117 B120:K120 B123:K123 B126:K126 B129:K129 B132:K132 B135:K135 B138:K138 B141:K141 B144:K144 B147:K147 B150:K150 B153:K153 B156:K156 B159:K159 B162:K162 B165:K165 B168:K168 B171:K171 B174:K174 B177:K177 B180:K180 B183:K183 B186:K186 B189:K189 B192:K192 B195:K195 B198:K198 B201:K201 B204:K204 B207:K207 B210:K210 B213:K213 B216:K216 B219:K219 B222:K222 B225:K225 B228:K228 B231:K231 B234:K234 B237:K237 B240:K240 B243:K243 B246:K246 B249:K249 B252:K252 B255:K255 B258:K258 B261:K261 B264:K264 B267:K267 B270:K270 B273:K273 B276:K276 B279:K279 B282:K282 B285:K285 B288:K288 B291:K291 B294:K294 B297:K297 B300:K300 B303:K303 B306:K306 B309:K309 B312:K312 B315:K315 B318:K318 B321:K321 B324:K324 B327:K327 B330:K330 B333:K333 B336:K336 B339:K339 B342:K342 B345:K345 B348:K348 B351:K351 B354:K354 B357:K357 B360:K360 B363:K363 B366:K366 B369:K369 B372:K372 B375:K375 B378:K378 B381:K381 B384:K384 B387:K387 B390:K390 B393:K393 B396:K396 B399:K399 B402:K402">
    <cfRule type="expression" dxfId="83" priority="56" stopIfTrue="1">
      <formula>$J9="On Hold"</formula>
    </cfRule>
    <cfRule type="expression" dxfId="82" priority="57" stopIfTrue="1">
      <formula>$J9="Closed"</formula>
    </cfRule>
    <cfRule type="expression" dxfId="81" priority="58" stopIfTrue="1">
      <formula>AND($G9&lt;TODAY(),$G9&gt;0,$J9="open")</formula>
    </cfRule>
  </conditionalFormatting>
  <conditionalFormatting sqref="J9 J12 J15 J18 J21 J24 J27 J30 J33 J36 J39 J42 J45 J48 J51 J54 J57 J60 J63 J66 J69 J72 J75 J78 J81 J84 J87 J90 J93 J96 J99 J102 J105 J108 J111 J114 J117 J120 J123 J126 J129 J132 J135 J138 J141 J144 J147 J150 J153 J156 J159 J162 J165 J168 J171 J174 J177 J180 J183 J186 J189 J192 J195 J198 J201 J204 J207 J210 J213 J216 J219 J222 J225 J228 J231 J234 J237 J240 J243 J246 J249 J252 J255 J258 J261 J264 J267 J270 J273 J276 J279 J282 J285 J288 J291 J294 J297 J300 J303 J306 J309 J312 J315 J318 J321 J324 J327 J330 J333 J336 J339 J342 J345 J348 J351 J354 J357 J360 J363 J366 J369 J372 J375 J378 J381 J384 J387 J390 J393 J396 J399 J402">
    <cfRule type="expression" dxfId="80" priority="53" stopIfTrue="1">
      <formula>AND($G9&lt;TODAY(),$G9&gt;0,$J9="open")</formula>
    </cfRule>
    <cfRule type="expression" dxfId="79" priority="54" stopIfTrue="1">
      <formula>$J9="Closed"</formula>
    </cfRule>
    <cfRule type="expression" dxfId="78" priority="55" stopIfTrue="1">
      <formula>$J9="On Hold"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A316 A319 A322 A325 A328 A331 A334 A337 A340 A343 A346 A349 A352 A355 A358 A361 A364 A367 A370 A373 A376 A379 A382 A385 A388 A391 A394 A397 A400">
    <cfRule type="expression" dxfId="77" priority="51" stopIfTrue="1">
      <formula>IF(G,"Closed")</formula>
    </cfRule>
    <cfRule type="cellIs" dxfId="76" priority="52" stopIfTrue="1" operator="equal">
      <formula>"Closed"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A157 A160 A163 A166 A169 A172 A175 A178 A181 A184 A187 A190 A193 A196 A199 A202 A205 A208 A211 A214 A217 A220 A223 A226 A229 A232 A235 A238 A241 A244 A247 A250 A253 A256 A259 A262 A265 A268 A271 A274 A277 A280 A283 A286 A289 A292 A295 A298 A301 A304 A307 A310 A313 A316 A319 A322 A325 A328 A331 A334 A337 A340 A343 A346 A349 A352 A355 A358 A361 A364 A367 A370 A373 A376 A379 A382 A385 A388 A391 A394 A397 A400">
    <cfRule type="expression" dxfId="75" priority="48" stopIfTrue="1">
      <formula>$J10="On Hold"</formula>
    </cfRule>
    <cfRule type="expression" dxfId="74" priority="49" stopIfTrue="1">
      <formula>$J10="Closed"</formula>
    </cfRule>
    <cfRule type="expression" dxfId="73" priority="50" stopIfTrue="1">
      <formula>AND($G10&lt;TODAY(),$G10&gt;0,$J10="open")</formula>
    </cfRule>
  </conditionalFormatting>
  <conditionalFormatting sqref="B10:K10 B13:K13 B16:K16 B19:K19 B22:K22 B25:K25 B28:K28 B31:K31 B34:K34 B37:K37 B40:K40 B43:K43 B46:K46 B49:K49 B52:K52 B55:K55 B58:K58 B61:K61 B64:K64 B67:K67 B70:K70 B73:K73 B76:K76 B79:K79 B82:K82 B85:K85 B88:K88 B91:K91 B94:K94 B97:K97 B100:K100 B103:K103 B106:K106 B109:K109 B112:K112 B115:K115 B118:K118 B121:K121 B124:K124 B127:K127 B130:K130 B133:K133 B136:K136 B139:K139 B142:K142 B145:K145 B148:K148 B151:K151 B154:K154 B157:K157 B160:K160 B163:K163 B166:K166 B169:K169 B172:K172 B175:K175 B178:K178 B181:K181 B184:K184 B187:K187 B190:K190 B193:K193 B196:K196 B199:K199 B202:K202 B205:K205 B208:K208 B211:K211 B214:K214 B217:K217 B220:K220 B223:K223 B226:K226 B229:K229 B232:K232 B235:K235 B238:K238 B241:K241 B244:K244 B247:K247 B250:K250 B253:K253 B256:K256 B259:K259 B262:K262 B265:K265 B268:K268 B271:K271 B274:K274 B277:K277 B280:K280 B283:K283 B286:K286 B289:K289 B292:K292 B295:K295 B298:K298 B301:K301 B304:K304 B307:K307 B310:K310 B313:K313 B316:K316 B319:K319 B322:K322 B325:K325 B328:K328 B331:K331 B334:K334 B337:K337 B340:K340 B343:K343 B346:K346 B349:K349 B352:K352 B355:K355 B358:K358 B361:K361 B364:K364 B367:K367 B370:K370 B373:K373 B376:K376 B379:K379 B382:K382 B385:K385 B388:K388 B391:K391 B394:K394 B397:K397 B400:K400">
    <cfRule type="expression" dxfId="72" priority="46" stopIfTrue="1">
      <formula>IF(G,"Closed")</formula>
    </cfRule>
    <cfRule type="cellIs" dxfId="71" priority="47" stopIfTrue="1" operator="equal">
      <formula>"Closed"</formula>
    </cfRule>
  </conditionalFormatting>
  <conditionalFormatting sqref="B10:K10 B13:K13 B16:K16 B19:K19 B22:K22 B25:K25 B28:K28 B31:K31 B34:K34 B37:K37 B40:K40 B43:K43 B46:K46 B49:K49 B52:K52 B55:K55 B58:K58 B61:K61 B64:K64 B67:K67 B70:K70 B73:K73 B76:K76 B79:K79 B82:K82 B85:K85 B88:K88 B91:K91 B94:K94 B97:K97 B100:K100 B103:K103 B106:K106 B109:K109 B112:K112 B115:K115 B118:K118 B121:K121 B124:K124 B127:K127 B130:K130 B133:K133 B136:K136 B139:K139 B142:K142 B145:K145 B148:K148 B151:K151 B154:K154 B157:K157 B160:K160 B163:K163 B166:K166 B169:K169 B172:K172 B175:K175 B178:K178 B181:K181 B184:K184 B187:K187 B190:K190 B193:K193 B196:K196 B199:K199 B202:K202 B205:K205 B208:K208 B211:K211 B214:K214 B217:K217 B220:K220 B223:K223 B226:K226 B229:K229 B232:K232 B235:K235 B238:K238 B241:K241 B244:K244 B247:K247 B250:K250 B253:K253 B256:K256 B259:K259 B262:K262 B265:K265 B268:K268 B271:K271 B274:K274 B277:K277 B280:K280 B283:K283 B286:K286 B289:K289 B292:K292 B295:K295 B298:K298 B301:K301 B304:K304 B307:K307 B310:K310 B313:K313 B316:K316 B319:K319 B322:K322 B325:K325 B328:K328 B331:K331 B334:K334 B337:K337 B340:K340 B343:K343 B346:K346 B349:K349 B352:K352 B355:K355 B358:K358 B361:K361 B364:K364 B367:K367 B370:K370 B373:K373 B376:K376 B379:K379 B382:K382 B385:K385 B388:K388 B391:K391 B394:K394 B397:K397 B400:K400">
    <cfRule type="expression" dxfId="70" priority="43" stopIfTrue="1">
      <formula>$J10="On Hold"</formula>
    </cfRule>
    <cfRule type="expression" dxfId="69" priority="44" stopIfTrue="1">
      <formula>$J10="Closed"</formula>
    </cfRule>
    <cfRule type="expression" dxfId="68" priority="45" stopIfTrue="1">
      <formula>AND($G10&lt;TODAY(),$G10&gt;0,$J10="open")</formula>
    </cfRule>
  </conditionalFormatting>
  <conditionalFormatting sqref="J10 J13 J16 J19 J22 J25 J28 J31 J34 J37 J40 J43 J46 J49 J52 J55 J58 J61 J64 J67 J70 J73 J76 J79 J82 J85 J88 J91 J94 J97 J100 J103 J106 J109 J112 J115 J118 J121 J124 J127 J130 J133 J136 J139 J142 J145 J148 J151 J154 J157 J160 J163 J166 J169 J172 J175 J178 J181 J184 J187 J190 J193 J196 J199 J202 J205 J208 J211 J214 J217 J220 J223 J226 J229 J232 J235 J238 J241 J244 J247 J250 J253 J256 J259 J262 J265 J268 J271 J274 J277 J280 J283 J286 J289 J292 J295 J298 J301 J304 J307 J310 J313 J316 J319 J322 J325 J328 J331 J334 J337 J340 J343 J346 J349 J352 J355 J358 J361 J364 J367 J370 J373 J376 J379 J382 J385 J388 J391 J394 J397 J400">
    <cfRule type="expression" dxfId="67" priority="40" stopIfTrue="1">
      <formula>AND($G10&lt;TODAY(),$G10&gt;0,$J10="open")</formula>
    </cfRule>
    <cfRule type="expression" dxfId="66" priority="41" stopIfTrue="1">
      <formula>$J10="Closed"</formula>
    </cfRule>
    <cfRule type="expression" dxfId="65" priority="42" stopIfTrue="1">
      <formula>$J10="On Hold"</formula>
    </cfRule>
  </conditionalFormatting>
  <conditionalFormatting sqref="A11 A14 A17 A20 A23 A26 A29 A32 A35 A38 A41 A44 A47 A50 A53 A56 A59 A62 A65 A68 A71 A74 A77 A80 A83 A86 A89 A92 A95 A98 A101 A104 A107 A110 A113 A116 A119 A122 A125 A128 A131 A134 A137 A140 A143 A146 A149 A152 A155 A158 A161 A164 A167 A170 A173 A176 A179 A182 A185 A188 A191 A194 A197 A200 A203 A206 A209 A212 A215 A218 A221 A224 A227 A230 A233 A236 A239 A242 A245 A248 A251 A254 A257 A260 A263 A266 A269 A272 A275 A278 A281 A284 A287 A290 A293 A296 A299 A302 A305 A308 A311 A314 A317 A320 A323 A326 A329 A332 A335 A338 A341 A344 A347 A350 A353 A356 A359 A362 A365 A368 A371 A374 A377 A380 A383 A386 A389 A392 A395 A398 A401">
    <cfRule type="expression" dxfId="64" priority="38" stopIfTrue="1">
      <formula>IF(G,"Closed")</formula>
    </cfRule>
    <cfRule type="cellIs" dxfId="63" priority="39" stopIfTrue="1" operator="equal">
      <formula>"Closed"</formula>
    </cfRule>
  </conditionalFormatting>
  <conditionalFormatting sqref="A11 A14 A17 A20 A23 A26 A29 A32 A35 A38 A41 A44 A47 A50 A53 A56 A59 A62 A65 A68 A71 A74 A77 A80 A83 A86 A89 A92 A95 A98 A101 A104 A107 A110 A113 A116 A119 A122 A125 A128 A131 A134 A137 A140 A143 A146 A149 A152 A155 A158 A161 A164 A167 A170 A173 A176 A179 A182 A185 A188 A191 A194 A197 A200 A203 A206 A209 A212 A215 A218 A221 A224 A227 A230 A233 A236 A239 A242 A245 A248 A251 A254 A257 A260 A263 A266 A269 A272 A275 A278 A281 A284 A287 A290 A293 A296 A299 A302 A305 A308 A311 A314 A317 A320 A323 A326 A329 A332 A335 A338 A341 A344 A347 A350 A353 A356 A359 A362 A365 A368 A371 A374 A377 A380 A383 A386 A389 A392 A395 A398 A401">
    <cfRule type="expression" dxfId="62" priority="35" stopIfTrue="1">
      <formula>$J11="On Hold"</formula>
    </cfRule>
    <cfRule type="expression" dxfId="61" priority="36" stopIfTrue="1">
      <formula>$J11="Closed"</formula>
    </cfRule>
    <cfRule type="expression" dxfId="60" priority="37" stopIfTrue="1">
      <formula>AND($G11&lt;TODAY(),$G11&gt;0,$J11="open")</formula>
    </cfRule>
  </conditionalFormatting>
  <conditionalFormatting sqref="B11:K11 B14:K14 B17:K17 B20:K20 B23:K23 B26:K26 B29:K29 B32:K32 B35:K35 B38:K38 B41:K41 B44:K44 B47:K47 B50:K50 B53:K53 B56:K56 B59:K59 B62:K62 B65:K65 B68:K68 B71:K71 B74:K74 B77:K77 B80:K80 B83:K83 B86:K86 B89:K89 B92:K92 B95:K95 B98:K98 B101:K101 B104:K104 B107:K107 B110:K110 B113:K113 B116:K116 B119:K119 B122:K122 B125:K125 B128:K128 B131:K131 B134:K134 B137:K137 B140:K140 B143:K143 B146:K146 B149:K149 B152:K152 B155:K155 B158:K158 B161:K161 B164:K164 B167:K167 B170:K170 B173:K173 B176:K176 B179:K179 B182:K182 B185:K185 B188:K188 B191:K191 B194:K194 B197:K197 B200:K200 B203:K203 B206:K206 B209:K209 B212:K212 B215:K215 B218:K218 B221:K221 B224:K224 B227:K227 B230:K230 B233:K233 B236:K236 B239:K239 B242:K242 B245:K245 B248:K248 B251:K251 B254:K254 B257:K257 B260:K260 B263:K263 B266:K266 B269:K269 B272:K272 B275:K275 B278:K278 B281:K281 B284:K284 B287:K287 B290:K290 B293:K293 B296:K296 B299:K299 B302:K302 B305:K305 B308:K308 B311:K311 B314:K314 B317:K317 B320:K320 B323:K323 B326:K326 B329:K329 B332:K332 B335:K335 B338:K338 B341:K341 B344:K344 B347:K347 B350:K350 B353:K353 B356:K356 B359:K359 B362:K362 B365:K365 B368:K368 B371:K371 B374:K374 B377:K377 B380:K380 B383:K383 B386:K386 B389:K389 B392:K392 B395:K395 B398:K398 B401:K401">
    <cfRule type="expression" dxfId="59" priority="33" stopIfTrue="1">
      <formula>IF(G,"Closed")</formula>
    </cfRule>
    <cfRule type="cellIs" dxfId="58" priority="34" stopIfTrue="1" operator="equal">
      <formula>"Closed"</formula>
    </cfRule>
  </conditionalFormatting>
  <conditionalFormatting sqref="B11:K11 B14:K14 B17:K17 B20:K20 B23:K23 B26:K26 B29:K29 B32:K32 B35:K35 B38:K38 B41:K41 B44:K44 B47:K47 B50:K50 B53:K53 B56:K56 B59:K59 B62:K62 B65:K65 B68:K68 B71:K71 B74:K74 B77:K77 B80:K80 B83:K83 B86:K86 B89:K89 B92:K92 B95:K95 B98:K98 B101:K101 B104:K104 B107:K107 B110:K110 B113:K113 B116:K116 B119:K119 B122:K122 B125:K125 B128:K128 B131:K131 B134:K134 B137:K137 B140:K140 B143:K143 B146:K146 B149:K149 B152:K152 B155:K155 B158:K158 B161:K161 B164:K164 B167:K167 B170:K170 B173:K173 B176:K176 B179:K179 B182:K182 B185:K185 B188:K188 B191:K191 B194:K194 B197:K197 B200:K200 B203:K203 B206:K206 B209:K209 B212:K212 B215:K215 B218:K218 B221:K221 B224:K224 B227:K227 B230:K230 B233:K233 B236:K236 B239:K239 B242:K242 B245:K245 B248:K248 B251:K251 B254:K254 B257:K257 B260:K260 B263:K263 B266:K266 B269:K269 B272:K272 B275:K275 B278:K278 B281:K281 B284:K284 B287:K287 B290:K290 B293:K293 B296:K296 B299:K299 B302:K302 B305:K305 B308:K308 B311:K311 B314:K314 B317:K317 B320:K320 B323:K323 B326:K326 B329:K329 B332:K332 B335:K335 B338:K338 B341:K341 B344:K344 B347:K347 B350:K350 B353:K353 B356:K356 B359:K359 B362:K362 B365:K365 B368:K368 B371:K371 B374:K374 B377:K377 B380:K380 B383:K383 B386:K386 B389:K389 B392:K392 B395:K395 B398:K398 B401:K401">
    <cfRule type="expression" dxfId="57" priority="30" stopIfTrue="1">
      <formula>$J11="On Hold"</formula>
    </cfRule>
    <cfRule type="expression" dxfId="56" priority="31" stopIfTrue="1">
      <formula>$J11="Closed"</formula>
    </cfRule>
    <cfRule type="expression" dxfId="55" priority="32" stopIfTrue="1">
      <formula>AND($G11&lt;TODAY(),$G11&gt;0,$J11="open")</formula>
    </cfRule>
  </conditionalFormatting>
  <conditionalFormatting sqref="J11 J14 J17 J20 J23 J26 J29 J32 J35 J38 J41 J44 J47 J50 J53 J56 J59 J62 J65 J68 J71 J74 J77 J80 J83 J86 J89 J92 J95 J98 J101 J104 J107 J110 J113 J116 J119 J122 J125 J128 J131 J134 J137 J140 J143 J146 J149 J152 J155 J158 J161 J164 J167 J170 J173 J176 J179 J182 J185 J188 J191 J194 J197 J200 J203 J206 J209 J212 J215 J218 J221 J224 J227 J230 J233 J236 J239 J242 J245 J248 J251 J254 J257 J260 J263 J266 J269 J272 J275 J278 J281 J284 J287 J290 J293 J296 J299 J302 J305 J308 J311 J314 J317 J320 J323 J326 J329 J332 J335 J338 J341 J344 J347 J350 J353 J356 J359 J362 J365 J368 J371 J374 J377 J380 J383 J386 J389 J392 J395 J398 J401">
    <cfRule type="expression" dxfId="54" priority="27" stopIfTrue="1">
      <formula>AND($G11&lt;TODAY(),$G11&gt;0,$J11="open")</formula>
    </cfRule>
    <cfRule type="expression" dxfId="53" priority="28" stopIfTrue="1">
      <formula>$J11="Closed"</formula>
    </cfRule>
    <cfRule type="expression" dxfId="52" priority="29" stopIfTrue="1">
      <formula>$J11="On Hold"</formula>
    </cfRule>
  </conditionalFormatting>
  <conditionalFormatting sqref="A403:K403">
    <cfRule type="expression" dxfId="51" priority="25" stopIfTrue="1">
      <formula>IF(G,"Closed")</formula>
    </cfRule>
    <cfRule type="cellIs" dxfId="50" priority="26" stopIfTrue="1" operator="equal">
      <formula>"Closed"</formula>
    </cfRule>
  </conditionalFormatting>
  <conditionalFormatting sqref="A403:K403">
    <cfRule type="expression" dxfId="49" priority="22" stopIfTrue="1">
      <formula>$J403="On Hold"</formula>
    </cfRule>
    <cfRule type="expression" dxfId="48" priority="23" stopIfTrue="1">
      <formula>$J403="Closed"</formula>
    </cfRule>
    <cfRule type="expression" dxfId="47" priority="24" stopIfTrue="1">
      <formula>AND($G403&lt;TODAY(),$G403&gt;0,$J403="open")</formula>
    </cfRule>
  </conditionalFormatting>
  <conditionalFormatting sqref="J403">
    <cfRule type="expression" dxfId="46" priority="19" stopIfTrue="1">
      <formula>AND($G403&lt;TODAY(),$G403&gt;0,$J403="open")</formula>
    </cfRule>
    <cfRule type="expression" dxfId="45" priority="20" stopIfTrue="1">
      <formula>$J403="Closed"</formula>
    </cfRule>
    <cfRule type="expression" dxfId="44" priority="21" stopIfTrue="1">
      <formula>$J403="On Hold"</formula>
    </cfRule>
  </conditionalFormatting>
  <conditionalFormatting sqref="A404:K404">
    <cfRule type="expression" dxfId="43" priority="16" stopIfTrue="1">
      <formula>IF(G,"Closed")</formula>
    </cfRule>
    <cfRule type="cellIs" dxfId="42" priority="17" stopIfTrue="1" operator="equal">
      <formula>"Closed"</formula>
    </cfRule>
  </conditionalFormatting>
  <conditionalFormatting sqref="A404:K404">
    <cfRule type="expression" dxfId="41" priority="13" stopIfTrue="1">
      <formula>$J404="On Hold"</formula>
    </cfRule>
    <cfRule type="expression" dxfId="40" priority="14" stopIfTrue="1">
      <formula>$J404="Closed"</formula>
    </cfRule>
    <cfRule type="expression" dxfId="39" priority="15" stopIfTrue="1">
      <formula>AND($G404&lt;TODAY(),$G404&gt;0,$J404="open")</formula>
    </cfRule>
  </conditionalFormatting>
  <conditionalFormatting sqref="J404">
    <cfRule type="expression" dxfId="38" priority="10" stopIfTrue="1">
      <formula>AND($G404&lt;TODAY(),$G404&gt;0,$J404="open")</formula>
    </cfRule>
    <cfRule type="expression" dxfId="37" priority="11" stopIfTrue="1">
      <formula>$J404="Closed"</formula>
    </cfRule>
    <cfRule type="expression" dxfId="36" priority="12" stopIfTrue="1">
      <formula>$J404="On Hold"</formula>
    </cfRule>
  </conditionalFormatting>
  <conditionalFormatting sqref="A405:K405">
    <cfRule type="expression" dxfId="35" priority="7" stopIfTrue="1">
      <formula>IF(G,"Closed")</formula>
    </cfRule>
    <cfRule type="cellIs" dxfId="34" priority="8" stopIfTrue="1" operator="equal">
      <formula>"Closed"</formula>
    </cfRule>
  </conditionalFormatting>
  <conditionalFormatting sqref="A405:K405">
    <cfRule type="expression" dxfId="33" priority="4" stopIfTrue="1">
      <formula>$J405="On Hold"</formula>
    </cfRule>
    <cfRule type="expression" dxfId="32" priority="5" stopIfTrue="1">
      <formula>$J405="Closed"</formula>
    </cfRule>
    <cfRule type="expression" dxfId="31" priority="6" stopIfTrue="1">
      <formula>AND($G405&lt;TODAY(),$G405&gt;0,$J405="open")</formula>
    </cfRule>
  </conditionalFormatting>
  <conditionalFormatting sqref="J405">
    <cfRule type="expression" dxfId="30" priority="1" stopIfTrue="1">
      <formula>AND($G405&lt;TODAY(),$G405&gt;0,$J405="open")</formula>
    </cfRule>
    <cfRule type="expression" dxfId="29" priority="2" stopIfTrue="1">
      <formula>$J405="Closed"</formula>
    </cfRule>
    <cfRule type="expression" dxfId="28" priority="3" stopIfTrue="1">
      <formula>$J405="On Hold"</formula>
    </cfRule>
  </conditionalFormatting>
  <dataValidations count="23">
    <dataValidation type="list" allowBlank="1" showInputMessage="1" showErrorMessage="1" promptTitle="Status" prompt="Select the status of the action as Open, Closed or On Hold_x000a_" sqref="J426 J9:J405" xr:uid="{00000000-0002-0000-0300-000000000000}">
      <formula1>$J$417:$J$419</formula1>
    </dataValidation>
    <dataValidation type="list" allowBlank="1" showInputMessage="1" showErrorMessage="1" promptTitle="Priority" prompt="High_x000a_Medium_x000a_Low" sqref="B426 B9:B405" xr:uid="{00000000-0002-0000-0300-000001000000}">
      <formula1>$B$417:$B$419</formula1>
    </dataValidation>
    <dataValidation type="list" allowBlank="1" showInputMessage="1" showErrorMessage="1" promptTitle="Status" prompt="Draft - details not yet validated_x000a_Open - the threat or opportunity currently exists_x000a_Triggered - the threat or oportunity has been realised_x000a_Issue - the item has been transfered to to the issues log_x000a_Closed - the item is no longer a threat or opportunity_x000a_" sqref="Y408" xr:uid="{00000000-0002-0000-0300-000002000000}">
      <formula1>$Y$50:$Y$55</formula1>
    </dataValidation>
    <dataValidation allowBlank="1" showInputMessage="1" showErrorMessage="1" promptTitle="Ealiest trigger date" prompt="The earliest date from which the risk or opportunity may occur." sqref="L410" xr:uid="{00000000-0002-0000-0300-000003000000}"/>
    <dataValidation allowBlank="1" showInputMessage="1" showErrorMessage="1" promptTitle="Owner" prompt="Name of the person who is accountable for managing the risk or opportunity." sqref="X408" xr:uid="{00000000-0002-0000-0300-000004000000}"/>
    <dataValidation allowBlank="1" showInputMessage="1" showErrorMessage="1" promptTitle="Date updated" prompt="Date when this item was last updated." sqref="AD408" xr:uid="{00000000-0002-0000-0300-000005000000}"/>
    <dataValidation allowBlank="1" showInputMessage="1" showErrorMessage="1" promptTitle="Updated by" prompt="Name of the person who last updated this item." sqref="AE408" xr:uid="{00000000-0002-0000-0300-000006000000}"/>
    <dataValidation allowBlank="1" showInputMessage="1" showErrorMessage="1" promptTitle="Escalation" prompt="Person or group to whom the risk should be escalated if needed." sqref="V408" xr:uid="{00000000-0002-0000-0300-000007000000}"/>
    <dataValidation allowBlank="1" showInputMessage="1" showErrorMessage="1" promptTitle="Latest tigger date " prompt="Latest date (or event) when it is possible for a threat or opportunity to occur and have any affect on the objectives." sqref="M410" xr:uid="{00000000-0002-0000-0300-000008000000}"/>
    <dataValidation allowBlank="1" showInputMessage="1" showErrorMessage="1" promptTitle="Financial impact calculation" prompt="Description of how the financial impact has been calculated.  e.g. 3 people for 2 weeks at £500/day plus £4,000 penalty = £19,000" sqref="R410" xr:uid="{00000000-0002-0000-0300-000009000000}"/>
    <dataValidation allowBlank="1" showInputMessage="1" showErrorMessage="1" promptTitle="Comment" prompt="Any observation or comment which would help a reader understand the current position regarding the threat or opportunity." sqref="Z408" xr:uid="{00000000-0002-0000-0300-00000A000000}"/>
    <dataValidation allowBlank="1" showInputMessage="1" showErrorMessage="1" promptTitle="Most likely financial impact" prompt="The total of the most likely values for extra costs + extra damages/service credit payments + reductions to expected income.  (-ve value is good)" sqref="Q410" xr:uid="{00000000-0002-0000-0300-00000B000000}"/>
    <dataValidation allowBlank="1" showInputMessage="1" showErrorMessage="1" promptTitle="Mitigation plan/treatment" prompt="The actions being taken, or to be taken, to address the probability and or  possible impact of the risk." sqref="S408" xr:uid="{00000000-0002-0000-0300-00000C000000}"/>
    <dataValidation allowBlank="1" showInputMessage="1" showErrorMessage="1" promptTitle="Additional costs for treatment" prompt="Costs in excess of existing budget that will be incurred undertaking the mitigation plan / treatment actions." sqref="U408" xr:uid="{00000000-0002-0000-0300-00000D000000}"/>
    <dataValidation type="list" allowBlank="1" showInputMessage="1" showErrorMessage="1" promptTitle="Risk response" prompt="Use pick list to show the type of risk response being adopted." sqref="T408" xr:uid="{00000000-0002-0000-0300-00000E000000}">
      <formula1>$T$50:$T$55</formula1>
    </dataValidation>
    <dataValidation allowBlank="1" showInputMessage="1" showErrorMessage="1" promptTitle="Target impact assessment" prompt="State what the impact will be if all the mitigation and treatment actions are undertaken. This may represent the residual risk." sqref="W408" xr:uid="{00000000-0002-0000-0300-00000F000000}"/>
    <dataValidation allowBlank="1" showInputMessage="1" showErrorMessage="1" promptTitle="Risk register cross reference" prompt="Enter the reference IDs of any risks this item relates to. You can also add a hyperlink to where further information is held if needed." sqref="AA408" xr:uid="{00000000-0002-0000-0300-000010000000}"/>
    <dataValidation allowBlank="1" showInputMessage="1" showErrorMessage="1" promptTitle="Issues log cross reference" prompt="Enter the reference IDs of any issues this item relates to.  You can also add a hyperlink to where further information is held if needed." sqref="AB408" xr:uid="{00000000-0002-0000-0300-000011000000}"/>
    <dataValidation allowBlank="1" showInputMessage="1" showErrorMessage="1" promptTitle="Change log cross reference" prompt="Enter the reference IDs of any changes this item relates to.  You can also add a hyperlink to where further information is held if needed." sqref="AC408" xr:uid="{00000000-0002-0000-0300-000012000000}"/>
    <dataValidation type="list" allowBlank="1" showInputMessage="1" showErrorMessage="1" promptTitle="BT confidentiality" prompt="Select whether this item is confidential to BT. " sqref="AF408" xr:uid="{00000000-0002-0000-0300-000013000000}">
      <formula1>$AF$50:$AF$55</formula1>
    </dataValidation>
    <dataValidation type="list" allowBlank="1" showInputMessage="1" showErrorMessage="1" promptTitle="BT costs" prompt="Impact on BT's costs:_x000a_++ = significant increase in BT's costs_x000a_+ = increase in BT's costs_x000a_- = decrease in BT's costs_x000a_-- = significant decrease in BT's costs_x000a_&lt;&gt; = no change" sqref="N410" xr:uid="{00000000-0002-0000-0300-000014000000}">
      <formula1>$N$50:$N$55</formula1>
    </dataValidation>
    <dataValidation type="list" allowBlank="1" showInputMessage="1" showErrorMessage="1" promptTitle="BT income" prompt="++ = sigificant increase in BT's income_x000a_+ = increase in BT's income_x000a_- = decrease in BT's income (eg damages or service credits)_x000a_-- = significant decrease in BT's income_x000a_&lt;&gt; = no change" sqref="O410" xr:uid="{00000000-0002-0000-0300-000015000000}">
      <formula1>$O$50:$O$55</formula1>
    </dataValidation>
    <dataValidation type="list" allowBlank="1" showInputMessage="1" showErrorMessage="1" promptTitle="BT reputation" prompt="++ = significant increase in BT's reputation_x000a_+ = increase in BT's reputation_x000a_- = decrease in BT's reputation_x000a_-- = significant decrease in BT's reputation_x000a_&lt;&gt; = no change" sqref="P410" xr:uid="{00000000-0002-0000-0300-000016000000}">
      <formula1>$P$50:$P$55</formula1>
    </dataValidation>
  </dataValidations>
  <pageMargins left="0.19685039370078741" right="0.19685039370078741" top="0.59055118110236227" bottom="0.59055118110236227" header="0.19685039370078741" footer="0.19685039370078741"/>
  <pageSetup paperSize="9" scale="70" fitToHeight="10" orientation="landscape" r:id="rId1"/>
  <headerFooter alignWithMargins="0">
    <oddHeader>&amp;LBT Retail: Consumer: Voice Programme: CPN467 June Project Log&amp;C&amp;"Arial,Bold"&amp;11&amp;A&amp;R&amp;"Arial,Bold"Strictly Confidential</oddHeader>
    <oddFooter>&amp;L&amp;"Arial,Bold"&amp;8Strictly Confidential&amp;R&amp;8&amp;F: &amp;D: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IN488"/>
  <sheetViews>
    <sheetView zoomScale="80" zoomScaleNormal="80" workbookViewId="0">
      <pane xSplit="2" ySplit="8" topLeftCell="C9" activePane="bottomRight" state="frozen"/>
      <selection activeCell="C8" sqref="C8"/>
      <selection pane="topRight" activeCell="C8" sqref="C8"/>
      <selection pane="bottomLeft" activeCell="C8" sqref="C8"/>
      <selection pane="bottomRight" activeCell="I32" sqref="I32"/>
    </sheetView>
  </sheetViews>
  <sheetFormatPr defaultColWidth="9.140625" defaultRowHeight="12.75"/>
  <cols>
    <col min="1" max="1" width="14" style="96" customWidth="1"/>
    <col min="2" max="2" width="96" style="96" customWidth="1"/>
    <col min="3" max="9" width="16.85546875" style="96" customWidth="1"/>
    <col min="10" max="11" width="9.140625" style="103"/>
    <col min="12" max="12" width="10.140625" style="103" customWidth="1"/>
    <col min="13" max="26" width="9.140625" style="103"/>
    <col min="27" max="16384" width="9.140625" style="96"/>
  </cols>
  <sheetData>
    <row r="1" spans="1:248">
      <c r="A1"/>
      <c r="B1"/>
      <c r="C1" s="97"/>
      <c r="D1" s="97"/>
      <c r="E1" s="97"/>
      <c r="F1" s="97"/>
      <c r="G1" s="97"/>
    </row>
    <row r="2" spans="1:248" ht="18">
      <c r="A2" s="19" t="s">
        <v>582</v>
      </c>
      <c r="B2" s="88"/>
      <c r="C2" s="97"/>
      <c r="D2" s="97"/>
      <c r="E2" s="97"/>
      <c r="F2" s="104"/>
      <c r="G2" s="97"/>
      <c r="H2" s="105"/>
      <c r="I2" s="105"/>
    </row>
    <row r="3" spans="1:248" ht="15">
      <c r="A3" s="22" t="s">
        <v>29</v>
      </c>
      <c r="B3" s="31">
        <f>+'Cover sheet'!E5</f>
        <v>0</v>
      </c>
      <c r="C3" s="97"/>
      <c r="D3" s="97"/>
      <c r="E3" s="97"/>
      <c r="F3" s="97"/>
      <c r="G3" s="97"/>
      <c r="H3" s="105"/>
      <c r="I3" s="105"/>
    </row>
    <row r="4" spans="1:248" ht="15">
      <c r="A4" s="22" t="s">
        <v>30</v>
      </c>
      <c r="B4" s="31">
        <f>+'Cover sheet'!E7</f>
        <v>0</v>
      </c>
      <c r="C4" s="97"/>
      <c r="D4" s="97"/>
      <c r="E4" s="97"/>
      <c r="F4" s="97"/>
      <c r="G4" s="97"/>
      <c r="H4" s="106"/>
      <c r="I4" s="106"/>
    </row>
    <row r="5" spans="1:248">
      <c r="C5" s="88"/>
      <c r="D5" s="97"/>
      <c r="E5" s="97"/>
      <c r="F5" s="97"/>
      <c r="G5" s="97"/>
    </row>
    <row r="6" spans="1:248">
      <c r="D6" s="97"/>
      <c r="E6" s="97"/>
      <c r="F6" s="97"/>
      <c r="G6" s="97"/>
    </row>
    <row r="7" spans="1:248">
      <c r="D7" s="97"/>
      <c r="E7" s="97"/>
      <c r="F7" s="97"/>
      <c r="G7" s="97"/>
    </row>
    <row r="8" spans="1:248" s="98" customFormat="1" ht="42.75" customHeight="1">
      <c r="A8" s="7" t="s">
        <v>274</v>
      </c>
      <c r="B8" s="7" t="s">
        <v>575</v>
      </c>
      <c r="C8" s="7" t="s">
        <v>268</v>
      </c>
      <c r="D8" s="7" t="s">
        <v>269</v>
      </c>
      <c r="E8" s="7" t="s">
        <v>270</v>
      </c>
      <c r="F8" s="7" t="s">
        <v>271</v>
      </c>
      <c r="G8" s="7" t="s">
        <v>272</v>
      </c>
      <c r="H8" s="7" t="s">
        <v>273</v>
      </c>
      <c r="I8" s="7" t="s">
        <v>574</v>
      </c>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row>
    <row r="9" spans="1:248">
      <c r="A9" s="129"/>
      <c r="B9" s="130"/>
      <c r="C9" s="130"/>
      <c r="D9" s="130"/>
      <c r="E9" s="130"/>
      <c r="F9" s="130"/>
      <c r="G9" s="130"/>
      <c r="H9" s="130"/>
      <c r="I9" s="130"/>
    </row>
    <row r="10" spans="1:248">
      <c r="A10" s="129"/>
      <c r="B10" s="130"/>
      <c r="C10" s="130"/>
      <c r="D10" s="130"/>
      <c r="E10" s="130"/>
      <c r="F10" s="130"/>
      <c r="G10" s="130"/>
      <c r="H10" s="130"/>
      <c r="I10" s="130"/>
    </row>
    <row r="11" spans="1:248">
      <c r="A11" s="129"/>
      <c r="B11" s="130"/>
      <c r="C11" s="130"/>
      <c r="D11" s="130"/>
      <c r="E11" s="130"/>
      <c r="F11" s="130"/>
      <c r="G11" s="130"/>
      <c r="H11" s="130"/>
      <c r="I11" s="130"/>
    </row>
    <row r="12" spans="1:248">
      <c r="A12" s="129"/>
      <c r="B12" s="130"/>
      <c r="C12" s="130"/>
      <c r="D12" s="130"/>
      <c r="E12" s="130"/>
      <c r="F12" s="130"/>
      <c r="G12" s="130"/>
      <c r="H12" s="130"/>
      <c r="I12" s="130"/>
    </row>
    <row r="13" spans="1:248">
      <c r="A13" s="129"/>
      <c r="B13" s="130"/>
      <c r="C13" s="130"/>
      <c r="D13" s="130"/>
      <c r="E13" s="130"/>
      <c r="F13" s="130"/>
      <c r="G13" s="130"/>
      <c r="H13" s="130"/>
      <c r="I13" s="130"/>
    </row>
    <row r="14" spans="1:248">
      <c r="A14" s="129"/>
      <c r="B14" s="130"/>
      <c r="C14" s="130"/>
      <c r="D14" s="130"/>
      <c r="E14" s="130"/>
      <c r="F14" s="130"/>
      <c r="G14" s="130"/>
      <c r="H14" s="130"/>
      <c r="I14" s="130"/>
    </row>
    <row r="15" spans="1:248">
      <c r="A15" s="129"/>
      <c r="B15" s="130"/>
      <c r="C15" s="130"/>
      <c r="D15" s="130"/>
      <c r="E15" s="130"/>
      <c r="F15" s="130"/>
      <c r="G15" s="130"/>
      <c r="H15" s="130"/>
      <c r="I15" s="130"/>
    </row>
    <row r="16" spans="1:248">
      <c r="A16" s="129"/>
      <c r="B16" s="130"/>
      <c r="C16" s="130"/>
      <c r="D16" s="130"/>
      <c r="E16" s="130"/>
      <c r="F16" s="130"/>
      <c r="G16" s="130"/>
      <c r="H16" s="130"/>
      <c r="I16" s="130"/>
    </row>
    <row r="17" spans="1:26" s="105" customFormat="1">
      <c r="A17" s="129"/>
      <c r="B17" s="130"/>
      <c r="C17" s="130"/>
      <c r="D17" s="130"/>
      <c r="E17" s="130"/>
      <c r="F17" s="130"/>
      <c r="G17" s="130"/>
      <c r="H17" s="130"/>
      <c r="I17" s="130"/>
      <c r="J17" s="107"/>
      <c r="K17" s="107"/>
      <c r="L17" s="107"/>
      <c r="M17" s="107"/>
      <c r="N17" s="107"/>
      <c r="O17" s="107"/>
      <c r="P17" s="107"/>
      <c r="Q17" s="107"/>
      <c r="R17" s="107"/>
      <c r="S17" s="107"/>
      <c r="T17" s="107"/>
      <c r="U17" s="107"/>
      <c r="V17" s="107"/>
      <c r="W17" s="107"/>
      <c r="X17" s="107"/>
      <c r="Y17" s="107"/>
      <c r="Z17" s="107"/>
    </row>
    <row r="18" spans="1:26">
      <c r="A18" s="129"/>
      <c r="B18" s="130"/>
      <c r="C18" s="130"/>
      <c r="D18" s="130"/>
      <c r="E18" s="130"/>
      <c r="F18" s="130"/>
      <c r="G18" s="130"/>
      <c r="H18" s="130"/>
      <c r="I18" s="130"/>
    </row>
    <row r="19" spans="1:26">
      <c r="A19" s="129"/>
      <c r="B19" s="130"/>
      <c r="C19" s="130"/>
      <c r="D19" s="130"/>
      <c r="E19" s="130"/>
      <c r="F19" s="130"/>
      <c r="G19" s="130"/>
      <c r="H19" s="130"/>
      <c r="I19" s="130"/>
    </row>
    <row r="20" spans="1:26">
      <c r="A20" s="129"/>
      <c r="B20" s="130"/>
      <c r="C20" s="130"/>
      <c r="D20" s="130"/>
      <c r="E20" s="130"/>
      <c r="F20" s="130"/>
      <c r="G20" s="130"/>
      <c r="H20" s="130"/>
      <c r="I20" s="130"/>
    </row>
    <row r="21" spans="1:26">
      <c r="A21" s="129"/>
      <c r="B21" s="130"/>
      <c r="C21" s="130"/>
      <c r="D21" s="130"/>
      <c r="E21" s="130"/>
      <c r="F21" s="130"/>
      <c r="G21" s="130"/>
      <c r="H21" s="130"/>
      <c r="I21" s="130"/>
    </row>
    <row r="22" spans="1:26">
      <c r="A22" s="129"/>
      <c r="B22" s="130"/>
      <c r="C22" s="130"/>
      <c r="D22" s="130"/>
      <c r="E22" s="130"/>
      <c r="F22" s="130"/>
      <c r="G22" s="130"/>
      <c r="H22" s="130"/>
      <c r="I22" s="130"/>
    </row>
    <row r="23" spans="1:26">
      <c r="A23" s="129"/>
      <c r="B23" s="130"/>
      <c r="C23" s="130"/>
      <c r="D23" s="130"/>
      <c r="E23" s="130"/>
      <c r="F23" s="130"/>
      <c r="G23" s="130"/>
      <c r="H23" s="130"/>
      <c r="I23" s="130"/>
    </row>
    <row r="24" spans="1:26">
      <c r="A24" s="129"/>
      <c r="B24" s="130"/>
      <c r="C24" s="130"/>
      <c r="D24" s="130"/>
      <c r="E24" s="130"/>
      <c r="F24" s="130"/>
      <c r="G24" s="130"/>
      <c r="H24" s="130"/>
      <c r="I24" s="130"/>
    </row>
    <row r="25" spans="1:26">
      <c r="A25" s="129"/>
      <c r="B25" s="130"/>
      <c r="C25" s="130"/>
      <c r="D25" s="130"/>
      <c r="E25" s="130"/>
      <c r="F25" s="130"/>
      <c r="G25" s="130"/>
      <c r="H25" s="130"/>
      <c r="I25" s="130"/>
    </row>
    <row r="26" spans="1:26">
      <c r="A26" s="129"/>
      <c r="B26" s="130"/>
      <c r="C26" s="130"/>
      <c r="D26" s="130"/>
      <c r="E26" s="130"/>
      <c r="F26" s="130"/>
      <c r="G26" s="130"/>
      <c r="H26" s="130"/>
      <c r="I26" s="130"/>
    </row>
    <row r="27" spans="1:26">
      <c r="A27" s="129"/>
      <c r="B27" s="130"/>
      <c r="C27" s="130"/>
      <c r="D27" s="130"/>
      <c r="E27" s="130"/>
      <c r="F27" s="130"/>
      <c r="G27" s="130"/>
      <c r="H27" s="130"/>
      <c r="I27" s="130"/>
    </row>
    <row r="28" spans="1:26">
      <c r="A28" s="129"/>
      <c r="B28" s="130"/>
      <c r="C28" s="130"/>
      <c r="D28" s="130"/>
      <c r="E28" s="130"/>
      <c r="F28" s="130"/>
      <c r="G28" s="130"/>
      <c r="H28" s="130"/>
      <c r="I28" s="130"/>
    </row>
    <row r="29" spans="1:26">
      <c r="A29" s="129"/>
      <c r="B29" s="130"/>
      <c r="C29" s="130"/>
      <c r="D29" s="130"/>
      <c r="E29" s="130"/>
      <c r="F29" s="130"/>
      <c r="G29" s="130"/>
      <c r="H29" s="130"/>
      <c r="I29" s="130"/>
    </row>
    <row r="30" spans="1:26">
      <c r="A30" s="129"/>
      <c r="B30" s="130"/>
      <c r="C30" s="130"/>
      <c r="D30" s="130"/>
      <c r="E30" s="130"/>
      <c r="F30" s="130"/>
      <c r="G30" s="130"/>
      <c r="H30" s="130"/>
      <c r="I30" s="130"/>
    </row>
    <row r="31" spans="1:26">
      <c r="A31" s="129"/>
      <c r="B31" s="130"/>
      <c r="C31" s="130"/>
      <c r="D31" s="130"/>
      <c r="E31" s="130"/>
      <c r="F31" s="130"/>
      <c r="G31" s="130"/>
      <c r="H31" s="130"/>
      <c r="I31" s="130"/>
    </row>
    <row r="32" spans="1:26">
      <c r="A32" s="129"/>
      <c r="B32" s="130"/>
      <c r="C32" s="130"/>
      <c r="D32" s="130"/>
      <c r="E32" s="130"/>
      <c r="F32" s="130"/>
      <c r="G32" s="130"/>
      <c r="H32" s="130"/>
      <c r="I32" s="130"/>
    </row>
    <row r="33" spans="1:9">
      <c r="A33" s="129"/>
      <c r="B33" s="130"/>
      <c r="C33" s="130"/>
      <c r="D33" s="130"/>
      <c r="E33" s="130"/>
      <c r="F33" s="130"/>
      <c r="G33" s="130"/>
      <c r="H33" s="130"/>
      <c r="I33" s="130"/>
    </row>
    <row r="34" spans="1:9">
      <c r="A34" s="129"/>
      <c r="B34" s="130"/>
      <c r="C34" s="130"/>
      <c r="D34" s="130"/>
      <c r="E34" s="130"/>
      <c r="F34" s="130"/>
      <c r="G34" s="130"/>
      <c r="H34" s="130"/>
      <c r="I34" s="130"/>
    </row>
    <row r="35" spans="1:9">
      <c r="A35" s="129"/>
      <c r="B35" s="130"/>
      <c r="C35" s="130"/>
      <c r="D35" s="130"/>
      <c r="E35" s="130"/>
      <c r="F35" s="130"/>
      <c r="G35" s="130"/>
      <c r="H35" s="130"/>
      <c r="I35" s="130"/>
    </row>
    <row r="36" spans="1:9">
      <c r="A36" s="129"/>
      <c r="B36" s="130"/>
      <c r="C36" s="130"/>
      <c r="D36" s="130"/>
      <c r="E36" s="130"/>
      <c r="F36" s="130"/>
      <c r="G36" s="130"/>
      <c r="H36" s="130"/>
      <c r="I36" s="130"/>
    </row>
    <row r="37" spans="1:9">
      <c r="A37" s="129"/>
      <c r="B37" s="130"/>
      <c r="C37" s="130"/>
      <c r="D37" s="130"/>
      <c r="E37" s="130"/>
      <c r="F37" s="130"/>
      <c r="G37" s="130"/>
      <c r="H37" s="130"/>
      <c r="I37" s="130"/>
    </row>
    <row r="38" spans="1:9">
      <c r="A38" s="129"/>
      <c r="B38" s="130"/>
      <c r="C38" s="130"/>
      <c r="D38" s="130"/>
      <c r="E38" s="130"/>
      <c r="F38" s="130"/>
      <c r="G38" s="130"/>
      <c r="H38" s="130"/>
      <c r="I38" s="130"/>
    </row>
    <row r="39" spans="1:9">
      <c r="A39" s="129"/>
      <c r="B39" s="130"/>
      <c r="C39" s="130"/>
      <c r="D39" s="130"/>
      <c r="E39" s="130"/>
      <c r="F39" s="130"/>
      <c r="G39" s="130"/>
      <c r="H39" s="130"/>
      <c r="I39" s="130"/>
    </row>
    <row r="40" spans="1:9">
      <c r="A40" s="129"/>
      <c r="B40" s="130"/>
      <c r="C40" s="130"/>
      <c r="D40" s="130"/>
      <c r="E40" s="130"/>
      <c r="F40" s="130"/>
      <c r="G40" s="130"/>
      <c r="H40" s="130"/>
      <c r="I40" s="130"/>
    </row>
    <row r="41" spans="1:9">
      <c r="A41" s="129"/>
      <c r="B41" s="130"/>
      <c r="C41" s="130"/>
      <c r="D41" s="130"/>
      <c r="E41" s="130"/>
      <c r="F41" s="130"/>
      <c r="G41" s="130"/>
      <c r="H41" s="130"/>
      <c r="I41" s="130"/>
    </row>
    <row r="42" spans="1:9">
      <c r="A42" s="129"/>
      <c r="B42" s="130"/>
      <c r="C42" s="130"/>
      <c r="D42" s="130"/>
      <c r="E42" s="130"/>
      <c r="F42" s="130"/>
      <c r="G42" s="130"/>
      <c r="H42" s="130"/>
      <c r="I42" s="130"/>
    </row>
    <row r="43" spans="1:9">
      <c r="A43" s="129"/>
      <c r="B43" s="130"/>
      <c r="C43" s="130"/>
      <c r="D43" s="130"/>
      <c r="E43" s="130"/>
      <c r="F43" s="130"/>
      <c r="G43" s="130"/>
      <c r="H43" s="130"/>
      <c r="I43" s="130"/>
    </row>
    <row r="44" spans="1:9">
      <c r="A44" s="129"/>
      <c r="B44" s="130"/>
      <c r="C44" s="130"/>
      <c r="D44" s="130"/>
      <c r="E44" s="130"/>
      <c r="F44" s="130"/>
      <c r="G44" s="130"/>
      <c r="H44" s="130"/>
      <c r="I44" s="130"/>
    </row>
    <row r="45" spans="1:9">
      <c r="A45" s="129"/>
      <c r="B45" s="130"/>
      <c r="C45" s="130"/>
      <c r="D45" s="130"/>
      <c r="E45" s="130"/>
      <c r="F45" s="130"/>
      <c r="G45" s="130"/>
      <c r="H45" s="130"/>
      <c r="I45" s="130"/>
    </row>
    <row r="46" spans="1:9">
      <c r="A46" s="129"/>
      <c r="B46" s="130"/>
      <c r="C46" s="130"/>
      <c r="D46" s="130"/>
      <c r="E46" s="130"/>
      <c r="F46" s="130"/>
      <c r="G46" s="130"/>
      <c r="H46" s="130"/>
      <c r="I46" s="130"/>
    </row>
    <row r="47" spans="1:9">
      <c r="A47" s="129"/>
      <c r="B47" s="130"/>
      <c r="C47" s="130"/>
      <c r="D47" s="130"/>
      <c r="E47" s="130"/>
      <c r="F47" s="130"/>
      <c r="G47" s="130"/>
      <c r="H47" s="130"/>
      <c r="I47" s="130"/>
    </row>
    <row r="48" spans="1:9">
      <c r="A48" s="129"/>
      <c r="B48" s="130"/>
      <c r="C48" s="130"/>
      <c r="D48" s="130"/>
      <c r="E48" s="130"/>
      <c r="F48" s="130"/>
      <c r="G48" s="130"/>
      <c r="H48" s="130"/>
      <c r="I48" s="130"/>
    </row>
    <row r="49" spans="1:9">
      <c r="A49" s="129"/>
      <c r="B49" s="130"/>
      <c r="C49" s="130"/>
      <c r="D49" s="130"/>
      <c r="E49" s="130"/>
      <c r="F49" s="130"/>
      <c r="G49" s="130"/>
      <c r="H49" s="130"/>
      <c r="I49" s="130"/>
    </row>
    <row r="50" spans="1:9">
      <c r="A50" s="129"/>
      <c r="B50" s="130"/>
      <c r="C50" s="130"/>
      <c r="D50" s="130"/>
      <c r="E50" s="130"/>
      <c r="F50" s="130"/>
      <c r="G50" s="130"/>
      <c r="H50" s="130"/>
      <c r="I50" s="130"/>
    </row>
    <row r="51" spans="1:9">
      <c r="A51" s="129"/>
      <c r="B51" s="130"/>
      <c r="C51" s="130"/>
      <c r="D51" s="130"/>
      <c r="E51" s="130"/>
      <c r="F51" s="130"/>
      <c r="G51" s="130"/>
      <c r="H51" s="130"/>
      <c r="I51" s="130"/>
    </row>
    <row r="52" spans="1:9">
      <c r="A52" s="129"/>
      <c r="B52" s="130"/>
      <c r="C52" s="130"/>
      <c r="D52" s="130"/>
      <c r="E52" s="130"/>
      <c r="F52" s="130"/>
      <c r="G52" s="130"/>
      <c r="H52" s="130"/>
      <c r="I52" s="130"/>
    </row>
    <row r="53" spans="1:9">
      <c r="A53" s="129"/>
      <c r="B53" s="130"/>
      <c r="C53" s="130"/>
      <c r="D53" s="130"/>
      <c r="E53" s="130"/>
      <c r="F53" s="130"/>
      <c r="G53" s="130"/>
      <c r="H53" s="130"/>
      <c r="I53" s="130"/>
    </row>
    <row r="54" spans="1:9">
      <c r="A54" s="129"/>
      <c r="B54" s="130"/>
      <c r="C54" s="130"/>
      <c r="D54" s="130"/>
      <c r="E54" s="130"/>
      <c r="F54" s="130"/>
      <c r="G54" s="130"/>
      <c r="H54" s="130"/>
      <c r="I54" s="130"/>
    </row>
    <row r="55" spans="1:9">
      <c r="A55" s="129"/>
      <c r="B55" s="130"/>
      <c r="C55" s="130"/>
      <c r="D55" s="130"/>
      <c r="E55" s="130"/>
      <c r="F55" s="130"/>
      <c r="G55" s="130"/>
      <c r="H55" s="130"/>
      <c r="I55" s="130"/>
    </row>
    <row r="56" spans="1:9">
      <c r="A56" s="129"/>
      <c r="B56" s="130"/>
      <c r="C56" s="130"/>
      <c r="D56" s="130"/>
      <c r="E56" s="130"/>
      <c r="F56" s="130"/>
      <c r="G56" s="130"/>
      <c r="H56" s="130"/>
      <c r="I56" s="130"/>
    </row>
    <row r="57" spans="1:9">
      <c r="A57" s="129"/>
      <c r="B57" s="130"/>
      <c r="C57" s="130"/>
      <c r="D57" s="130"/>
      <c r="E57" s="130"/>
      <c r="F57" s="130"/>
      <c r="G57" s="130"/>
      <c r="H57" s="130"/>
      <c r="I57" s="130"/>
    </row>
    <row r="58" spans="1:9">
      <c r="A58" s="129"/>
      <c r="B58" s="130"/>
      <c r="C58" s="130"/>
      <c r="D58" s="130"/>
      <c r="E58" s="130"/>
      <c r="F58" s="130"/>
      <c r="G58" s="130"/>
      <c r="H58" s="130"/>
      <c r="I58" s="130"/>
    </row>
    <row r="59" spans="1:9">
      <c r="A59" s="129"/>
      <c r="B59" s="130"/>
      <c r="C59" s="130"/>
      <c r="D59" s="130"/>
      <c r="E59" s="130"/>
      <c r="F59" s="130"/>
      <c r="G59" s="130"/>
      <c r="H59" s="130"/>
      <c r="I59" s="130"/>
    </row>
    <row r="60" spans="1:9">
      <c r="A60" s="129"/>
      <c r="B60" s="130"/>
      <c r="C60" s="130"/>
      <c r="D60" s="130"/>
      <c r="E60" s="130"/>
      <c r="F60" s="130"/>
      <c r="G60" s="130"/>
      <c r="H60" s="130"/>
      <c r="I60" s="130"/>
    </row>
    <row r="61" spans="1:9">
      <c r="A61" s="129"/>
      <c r="B61" s="130"/>
      <c r="C61" s="130"/>
      <c r="D61" s="130"/>
      <c r="E61" s="130"/>
      <c r="F61" s="130"/>
      <c r="G61" s="130"/>
      <c r="H61" s="130"/>
      <c r="I61" s="130"/>
    </row>
    <row r="62" spans="1:9">
      <c r="A62" s="129"/>
      <c r="B62" s="130"/>
      <c r="C62" s="130"/>
      <c r="D62" s="130"/>
      <c r="E62" s="130"/>
      <c r="F62" s="130"/>
      <c r="G62" s="130"/>
      <c r="H62" s="130"/>
      <c r="I62" s="130"/>
    </row>
    <row r="63" spans="1:9">
      <c r="A63" s="129"/>
      <c r="B63" s="130"/>
      <c r="C63" s="130"/>
      <c r="D63" s="130"/>
      <c r="E63" s="130"/>
      <c r="F63" s="130"/>
      <c r="G63" s="130"/>
      <c r="H63" s="130"/>
      <c r="I63" s="130"/>
    </row>
    <row r="64" spans="1:9">
      <c r="A64" s="129"/>
      <c r="B64" s="130"/>
      <c r="C64" s="130"/>
      <c r="D64" s="130"/>
      <c r="E64" s="130"/>
      <c r="F64" s="130"/>
      <c r="G64" s="130"/>
      <c r="H64" s="130"/>
      <c r="I64" s="130"/>
    </row>
    <row r="65" spans="1:9">
      <c r="A65" s="129"/>
      <c r="B65" s="130"/>
      <c r="C65" s="130"/>
      <c r="D65" s="130"/>
      <c r="E65" s="130"/>
      <c r="F65" s="130"/>
      <c r="G65" s="130"/>
      <c r="H65" s="130"/>
      <c r="I65" s="130"/>
    </row>
    <row r="66" spans="1:9">
      <c r="A66" s="129"/>
      <c r="B66" s="130"/>
      <c r="C66" s="130"/>
      <c r="D66" s="130"/>
      <c r="E66" s="130"/>
      <c r="F66" s="130"/>
      <c r="G66" s="130"/>
      <c r="H66" s="130"/>
      <c r="I66" s="130"/>
    </row>
    <row r="67" spans="1:9">
      <c r="A67" s="129"/>
      <c r="B67" s="130"/>
      <c r="C67" s="130"/>
      <c r="D67" s="130"/>
      <c r="E67" s="130"/>
      <c r="F67" s="130"/>
      <c r="G67" s="130"/>
      <c r="H67" s="130"/>
      <c r="I67" s="130"/>
    </row>
    <row r="68" spans="1:9">
      <c r="A68" s="129"/>
      <c r="B68" s="130"/>
      <c r="C68" s="130"/>
      <c r="D68" s="130"/>
      <c r="E68" s="130"/>
      <c r="F68" s="130"/>
      <c r="G68" s="130"/>
      <c r="H68" s="130"/>
      <c r="I68" s="130"/>
    </row>
    <row r="69" spans="1:9">
      <c r="A69" s="129"/>
      <c r="B69" s="130"/>
      <c r="C69" s="130"/>
      <c r="D69" s="130"/>
      <c r="E69" s="130"/>
      <c r="F69" s="130"/>
      <c r="G69" s="130"/>
      <c r="H69" s="130"/>
      <c r="I69" s="130"/>
    </row>
    <row r="70" spans="1:9">
      <c r="A70" s="129"/>
      <c r="B70" s="130"/>
      <c r="C70" s="130"/>
      <c r="D70" s="130"/>
      <c r="E70" s="130"/>
      <c r="F70" s="130"/>
      <c r="G70" s="130"/>
      <c r="H70" s="130"/>
      <c r="I70" s="130"/>
    </row>
    <row r="71" spans="1:9">
      <c r="A71" s="129"/>
      <c r="B71" s="130"/>
      <c r="C71" s="130"/>
      <c r="D71" s="130"/>
      <c r="E71" s="130"/>
      <c r="F71" s="130"/>
      <c r="G71" s="130"/>
      <c r="H71" s="130"/>
      <c r="I71" s="130"/>
    </row>
    <row r="72" spans="1:9">
      <c r="A72" s="129"/>
      <c r="B72" s="130"/>
      <c r="C72" s="130"/>
      <c r="D72" s="130"/>
      <c r="E72" s="130"/>
      <c r="F72" s="130"/>
      <c r="G72" s="130"/>
      <c r="H72" s="130"/>
      <c r="I72" s="130"/>
    </row>
    <row r="73" spans="1:9">
      <c r="A73" s="129"/>
      <c r="B73" s="130"/>
      <c r="C73" s="130"/>
      <c r="D73" s="130"/>
      <c r="E73" s="130"/>
      <c r="F73" s="130"/>
      <c r="G73" s="130"/>
      <c r="H73" s="130"/>
      <c r="I73" s="130"/>
    </row>
    <row r="74" spans="1:9">
      <c r="A74" s="129"/>
      <c r="B74" s="130"/>
      <c r="C74" s="130"/>
      <c r="D74" s="130"/>
      <c r="E74" s="130"/>
      <c r="F74" s="130"/>
      <c r="G74" s="130"/>
      <c r="H74" s="130"/>
      <c r="I74" s="130"/>
    </row>
    <row r="75" spans="1:9">
      <c r="A75" s="129"/>
      <c r="B75" s="130"/>
      <c r="C75" s="130"/>
      <c r="D75" s="130"/>
      <c r="E75" s="130"/>
      <c r="F75" s="130"/>
      <c r="G75" s="130"/>
      <c r="H75" s="130"/>
      <c r="I75" s="130"/>
    </row>
    <row r="76" spans="1:9">
      <c r="A76" s="129"/>
      <c r="B76" s="130"/>
      <c r="C76" s="130"/>
      <c r="D76" s="130"/>
      <c r="E76" s="130"/>
      <c r="F76" s="130"/>
      <c r="G76" s="130"/>
      <c r="H76" s="130"/>
      <c r="I76" s="130"/>
    </row>
    <row r="77" spans="1:9">
      <c r="A77" s="129"/>
      <c r="B77" s="130"/>
      <c r="C77" s="130"/>
      <c r="D77" s="130"/>
      <c r="E77" s="130"/>
      <c r="F77" s="130"/>
      <c r="G77" s="130"/>
      <c r="H77" s="130"/>
      <c r="I77" s="130"/>
    </row>
    <row r="78" spans="1:9">
      <c r="A78" s="129"/>
      <c r="B78" s="130"/>
      <c r="C78" s="130"/>
      <c r="D78" s="130"/>
      <c r="E78" s="130"/>
      <c r="F78" s="130"/>
      <c r="G78" s="130"/>
      <c r="H78" s="130"/>
      <c r="I78" s="130"/>
    </row>
    <row r="79" spans="1:9">
      <c r="A79" s="129"/>
      <c r="B79" s="130"/>
      <c r="C79" s="130"/>
      <c r="D79" s="130"/>
      <c r="E79" s="130"/>
      <c r="F79" s="130"/>
      <c r="G79" s="130"/>
      <c r="H79" s="130"/>
      <c r="I79" s="130"/>
    </row>
    <row r="80" spans="1:9">
      <c r="A80" s="129"/>
      <c r="B80" s="130"/>
      <c r="C80" s="130"/>
      <c r="D80" s="130"/>
      <c r="E80" s="130"/>
      <c r="F80" s="130"/>
      <c r="G80" s="130"/>
      <c r="H80" s="130"/>
      <c r="I80" s="130"/>
    </row>
    <row r="81" spans="1:9">
      <c r="A81" s="129"/>
      <c r="B81" s="130"/>
      <c r="C81" s="130"/>
      <c r="D81" s="130"/>
      <c r="E81" s="130"/>
      <c r="F81" s="130"/>
      <c r="G81" s="130"/>
      <c r="H81" s="130"/>
      <c r="I81" s="130"/>
    </row>
    <row r="82" spans="1:9">
      <c r="A82" s="129"/>
      <c r="B82" s="130"/>
      <c r="C82" s="130"/>
      <c r="D82" s="130"/>
      <c r="E82" s="130"/>
      <c r="F82" s="130"/>
      <c r="G82" s="130"/>
      <c r="H82" s="130"/>
      <c r="I82" s="130"/>
    </row>
    <row r="83" spans="1:9">
      <c r="A83" s="129"/>
      <c r="B83" s="130"/>
      <c r="C83" s="130"/>
      <c r="D83" s="130"/>
      <c r="E83" s="130"/>
      <c r="F83" s="130"/>
      <c r="G83" s="130"/>
      <c r="H83" s="130"/>
      <c r="I83" s="130"/>
    </row>
    <row r="84" spans="1:9">
      <c r="A84" s="129"/>
      <c r="B84" s="130"/>
      <c r="C84" s="130"/>
      <c r="D84" s="130"/>
      <c r="E84" s="130"/>
      <c r="F84" s="130"/>
      <c r="G84" s="130"/>
      <c r="H84" s="130"/>
      <c r="I84" s="130"/>
    </row>
    <row r="85" spans="1:9">
      <c r="A85" s="129"/>
      <c r="B85" s="130"/>
      <c r="C85" s="130"/>
      <c r="D85" s="130"/>
      <c r="E85" s="130"/>
      <c r="F85" s="130"/>
      <c r="G85" s="130"/>
      <c r="H85" s="130"/>
      <c r="I85" s="130"/>
    </row>
    <row r="86" spans="1:9">
      <c r="A86" s="129"/>
      <c r="B86" s="130"/>
      <c r="C86" s="130"/>
      <c r="D86" s="130"/>
      <c r="E86" s="130"/>
      <c r="F86" s="130"/>
      <c r="G86" s="130"/>
      <c r="H86" s="130"/>
      <c r="I86" s="130"/>
    </row>
    <row r="87" spans="1:9">
      <c r="A87" s="129"/>
      <c r="B87" s="130"/>
      <c r="C87" s="130"/>
      <c r="D87" s="130"/>
      <c r="E87" s="130"/>
      <c r="F87" s="130"/>
      <c r="G87" s="130"/>
      <c r="H87" s="130"/>
      <c r="I87" s="130"/>
    </row>
    <row r="88" spans="1:9">
      <c r="A88" s="129"/>
      <c r="B88" s="130"/>
      <c r="C88" s="130"/>
      <c r="D88" s="130"/>
      <c r="E88" s="130"/>
      <c r="F88" s="130"/>
      <c r="G88" s="130"/>
      <c r="H88" s="130"/>
      <c r="I88" s="130"/>
    </row>
    <row r="89" spans="1:9">
      <c r="A89" s="129"/>
      <c r="B89" s="130"/>
      <c r="C89" s="130"/>
      <c r="D89" s="130"/>
      <c r="E89" s="130"/>
      <c r="F89" s="130"/>
      <c r="G89" s="130"/>
      <c r="H89" s="130"/>
      <c r="I89" s="130"/>
    </row>
    <row r="90" spans="1:9">
      <c r="A90" s="129"/>
      <c r="B90" s="130"/>
      <c r="C90" s="130"/>
      <c r="D90" s="130"/>
      <c r="E90" s="130"/>
      <c r="F90" s="130"/>
      <c r="G90" s="130"/>
      <c r="H90" s="130"/>
      <c r="I90" s="130"/>
    </row>
    <row r="91" spans="1:9">
      <c r="A91" s="129"/>
      <c r="B91" s="130"/>
      <c r="C91" s="130"/>
      <c r="D91" s="130"/>
      <c r="E91" s="130"/>
      <c r="F91" s="130"/>
      <c r="G91" s="130"/>
      <c r="H91" s="130"/>
      <c r="I91" s="130"/>
    </row>
    <row r="92" spans="1:9">
      <c r="A92" s="129"/>
      <c r="B92" s="130"/>
      <c r="C92" s="130"/>
      <c r="D92" s="130"/>
      <c r="E92" s="130"/>
      <c r="F92" s="130"/>
      <c r="G92" s="130"/>
      <c r="H92" s="130"/>
      <c r="I92" s="130"/>
    </row>
    <row r="93" spans="1:9">
      <c r="A93" s="129"/>
      <c r="B93" s="130"/>
      <c r="C93" s="130"/>
      <c r="D93" s="130"/>
      <c r="E93" s="130"/>
      <c r="F93" s="130"/>
      <c r="G93" s="130"/>
      <c r="H93" s="130"/>
      <c r="I93" s="130"/>
    </row>
    <row r="94" spans="1:9">
      <c r="A94" s="129"/>
      <c r="B94" s="130"/>
      <c r="C94" s="130"/>
      <c r="D94" s="130"/>
      <c r="E94" s="130"/>
      <c r="F94" s="130"/>
      <c r="G94" s="130"/>
      <c r="H94" s="130"/>
      <c r="I94" s="130"/>
    </row>
    <row r="95" spans="1:9">
      <c r="A95" s="129"/>
      <c r="B95" s="130"/>
      <c r="C95" s="130"/>
      <c r="D95" s="130"/>
      <c r="E95" s="130"/>
      <c r="F95" s="130"/>
      <c r="G95" s="130"/>
      <c r="H95" s="130"/>
      <c r="I95" s="130"/>
    </row>
    <row r="96" spans="1:9">
      <c r="A96" s="129"/>
      <c r="B96" s="130"/>
      <c r="C96" s="130"/>
      <c r="D96" s="130"/>
      <c r="E96" s="130"/>
      <c r="F96" s="130"/>
      <c r="G96" s="130"/>
      <c r="H96" s="130"/>
      <c r="I96" s="130"/>
    </row>
    <row r="97" spans="1:9">
      <c r="A97" s="129"/>
      <c r="B97" s="130"/>
      <c r="C97" s="130"/>
      <c r="D97" s="130"/>
      <c r="E97" s="130"/>
      <c r="F97" s="130"/>
      <c r="G97" s="130"/>
      <c r="H97" s="130"/>
      <c r="I97" s="130"/>
    </row>
    <row r="98" spans="1:9">
      <c r="A98" s="129"/>
      <c r="B98" s="130"/>
      <c r="C98" s="130"/>
      <c r="D98" s="130"/>
      <c r="E98" s="130"/>
      <c r="F98" s="130"/>
      <c r="G98" s="130"/>
      <c r="H98" s="130"/>
      <c r="I98" s="130"/>
    </row>
    <row r="99" spans="1:9">
      <c r="A99" s="129"/>
      <c r="B99" s="130"/>
      <c r="C99" s="130"/>
      <c r="D99" s="130"/>
      <c r="E99" s="130"/>
      <c r="F99" s="130"/>
      <c r="G99" s="130"/>
      <c r="H99" s="130"/>
      <c r="I99" s="130"/>
    </row>
    <row r="100" spans="1:9">
      <c r="A100" s="129"/>
      <c r="B100" s="130"/>
      <c r="C100" s="130"/>
      <c r="D100" s="130"/>
      <c r="E100" s="130"/>
      <c r="F100" s="130"/>
      <c r="G100" s="130"/>
      <c r="H100" s="130"/>
      <c r="I100" s="130"/>
    </row>
    <row r="101" spans="1:9">
      <c r="A101" s="129"/>
      <c r="B101" s="130"/>
      <c r="C101" s="130"/>
      <c r="D101" s="130"/>
      <c r="E101" s="130"/>
      <c r="F101" s="130"/>
      <c r="G101" s="130"/>
      <c r="H101" s="130"/>
      <c r="I101" s="130"/>
    </row>
    <row r="102" spans="1:9">
      <c r="A102" s="129"/>
      <c r="B102" s="130"/>
      <c r="C102" s="130"/>
      <c r="D102" s="130"/>
      <c r="E102" s="130"/>
      <c r="F102" s="130"/>
      <c r="G102" s="130"/>
      <c r="H102" s="130"/>
      <c r="I102" s="130"/>
    </row>
    <row r="103" spans="1:9">
      <c r="A103" s="129"/>
      <c r="B103" s="130"/>
      <c r="C103" s="130"/>
      <c r="D103" s="130"/>
      <c r="E103" s="130"/>
      <c r="F103" s="130"/>
      <c r="G103" s="130"/>
      <c r="H103" s="130"/>
      <c r="I103" s="130"/>
    </row>
    <row r="104" spans="1:9">
      <c r="A104" s="129"/>
      <c r="B104" s="130"/>
      <c r="C104" s="130"/>
      <c r="D104" s="130"/>
      <c r="E104" s="130"/>
      <c r="F104" s="130"/>
      <c r="G104" s="130"/>
      <c r="H104" s="130"/>
      <c r="I104" s="130"/>
    </row>
    <row r="105" spans="1:9">
      <c r="A105" s="129"/>
      <c r="B105" s="130"/>
      <c r="C105" s="130"/>
      <c r="D105" s="130"/>
      <c r="E105" s="130"/>
      <c r="F105" s="130"/>
      <c r="G105" s="130"/>
      <c r="H105" s="130"/>
      <c r="I105" s="130"/>
    </row>
    <row r="106" spans="1:9">
      <c r="A106" s="129"/>
      <c r="B106" s="130"/>
      <c r="C106" s="130"/>
      <c r="D106" s="130"/>
      <c r="E106" s="130"/>
      <c r="F106" s="130"/>
      <c r="G106" s="130"/>
      <c r="H106" s="130"/>
      <c r="I106" s="130"/>
    </row>
    <row r="107" spans="1:9">
      <c r="A107" s="129"/>
      <c r="B107" s="130"/>
      <c r="C107" s="130"/>
      <c r="D107" s="130"/>
      <c r="E107" s="130"/>
      <c r="F107" s="130"/>
      <c r="G107" s="130"/>
      <c r="H107" s="130"/>
      <c r="I107" s="130"/>
    </row>
    <row r="108" spans="1:9">
      <c r="A108" s="129"/>
      <c r="B108" s="130"/>
      <c r="C108" s="130"/>
      <c r="D108" s="130"/>
      <c r="E108" s="130"/>
      <c r="F108" s="130"/>
      <c r="G108" s="130"/>
      <c r="H108" s="130"/>
      <c r="I108" s="130"/>
    </row>
    <row r="109" spans="1:9">
      <c r="A109" s="131"/>
      <c r="B109" s="131"/>
      <c r="C109" s="131"/>
      <c r="D109" s="131"/>
      <c r="E109" s="131"/>
      <c r="F109" s="131"/>
      <c r="G109" s="131"/>
      <c r="H109" s="131"/>
      <c r="I109" s="131"/>
    </row>
    <row r="110" spans="1:9">
      <c r="A110" s="131"/>
      <c r="B110" s="131"/>
      <c r="C110" s="131"/>
      <c r="D110" s="131"/>
      <c r="E110" s="131"/>
      <c r="F110" s="131"/>
      <c r="G110" s="131"/>
      <c r="H110" s="131"/>
      <c r="I110" s="131"/>
    </row>
    <row r="111" spans="1:9">
      <c r="A111" s="131"/>
      <c r="B111" s="131"/>
      <c r="C111" s="131"/>
      <c r="D111" s="131"/>
      <c r="E111" s="131"/>
      <c r="F111" s="131"/>
      <c r="G111" s="131"/>
      <c r="H111" s="131"/>
      <c r="I111" s="131"/>
    </row>
    <row r="112" spans="1:9">
      <c r="A112" s="131"/>
      <c r="B112" s="131"/>
      <c r="C112" s="131"/>
      <c r="D112" s="131"/>
      <c r="E112" s="131"/>
      <c r="F112" s="131"/>
      <c r="G112" s="131"/>
      <c r="H112" s="131"/>
      <c r="I112" s="131"/>
    </row>
    <row r="113" spans="1:9">
      <c r="A113" s="131"/>
      <c r="B113" s="131"/>
      <c r="C113" s="131"/>
      <c r="D113" s="131"/>
      <c r="E113" s="131"/>
      <c r="F113" s="131"/>
      <c r="G113" s="131"/>
      <c r="H113" s="131"/>
      <c r="I113" s="131"/>
    </row>
    <row r="114" spans="1:9">
      <c r="A114" s="131"/>
      <c r="B114" s="131"/>
      <c r="C114" s="131"/>
      <c r="D114" s="131"/>
      <c r="E114" s="131"/>
      <c r="F114" s="131"/>
      <c r="G114" s="131"/>
      <c r="H114" s="131"/>
      <c r="I114" s="131"/>
    </row>
    <row r="115" spans="1:9">
      <c r="A115" s="131"/>
      <c r="B115" s="131"/>
      <c r="C115" s="131"/>
      <c r="D115" s="131"/>
      <c r="E115" s="131"/>
      <c r="F115" s="131"/>
      <c r="G115" s="131"/>
      <c r="H115" s="131"/>
      <c r="I115" s="131"/>
    </row>
    <row r="116" spans="1:9">
      <c r="A116" s="131"/>
      <c r="B116" s="131"/>
      <c r="C116" s="131"/>
      <c r="D116" s="131"/>
      <c r="E116" s="131"/>
      <c r="F116" s="131"/>
      <c r="G116" s="131"/>
      <c r="H116" s="131"/>
      <c r="I116" s="131"/>
    </row>
    <row r="117" spans="1:9">
      <c r="A117" s="131"/>
      <c r="B117" s="131"/>
      <c r="C117" s="131"/>
      <c r="D117" s="131"/>
      <c r="E117" s="131"/>
      <c r="F117" s="131"/>
      <c r="G117" s="131"/>
      <c r="H117" s="131"/>
      <c r="I117" s="131"/>
    </row>
    <row r="118" spans="1:9">
      <c r="A118" s="131"/>
      <c r="B118" s="131"/>
      <c r="C118" s="131"/>
      <c r="D118" s="131"/>
      <c r="E118" s="131"/>
      <c r="F118" s="131"/>
      <c r="G118" s="131"/>
      <c r="H118" s="131"/>
      <c r="I118" s="131"/>
    </row>
    <row r="119" spans="1:9">
      <c r="A119" s="131"/>
      <c r="B119" s="131"/>
      <c r="C119" s="131"/>
      <c r="D119" s="131"/>
      <c r="E119" s="131"/>
      <c r="F119" s="131"/>
      <c r="G119" s="131"/>
      <c r="H119" s="131"/>
      <c r="I119" s="131"/>
    </row>
    <row r="120" spans="1:9">
      <c r="A120" s="131"/>
      <c r="B120" s="131"/>
      <c r="C120" s="131"/>
      <c r="D120" s="131"/>
      <c r="E120" s="131"/>
      <c r="F120" s="131"/>
      <c r="G120" s="131"/>
      <c r="H120" s="131"/>
      <c r="I120" s="131"/>
    </row>
    <row r="121" spans="1:9">
      <c r="A121" s="131"/>
      <c r="B121" s="131"/>
      <c r="C121" s="131"/>
      <c r="D121" s="131"/>
      <c r="E121" s="131"/>
      <c r="F121" s="131"/>
      <c r="G121" s="131"/>
      <c r="H121" s="131"/>
      <c r="I121" s="131"/>
    </row>
    <row r="122" spans="1:9">
      <c r="A122" s="131"/>
      <c r="B122" s="131"/>
      <c r="C122" s="131"/>
      <c r="D122" s="131"/>
      <c r="E122" s="131"/>
      <c r="F122" s="131"/>
      <c r="G122" s="131"/>
      <c r="H122" s="131"/>
      <c r="I122" s="131"/>
    </row>
    <row r="123" spans="1:9">
      <c r="A123" s="131"/>
      <c r="B123" s="131"/>
      <c r="C123" s="131"/>
      <c r="D123" s="131"/>
      <c r="E123" s="131"/>
      <c r="F123" s="131"/>
      <c r="G123" s="131"/>
      <c r="H123" s="131"/>
      <c r="I123" s="131"/>
    </row>
    <row r="124" spans="1:9">
      <c r="A124" s="131"/>
      <c r="B124" s="131"/>
      <c r="C124" s="131"/>
      <c r="D124" s="131"/>
      <c r="E124" s="131"/>
      <c r="F124" s="131"/>
      <c r="G124" s="131"/>
      <c r="H124" s="131"/>
      <c r="I124" s="131"/>
    </row>
    <row r="125" spans="1:9">
      <c r="A125" s="131"/>
      <c r="B125" s="131"/>
      <c r="C125" s="131"/>
      <c r="D125" s="131"/>
      <c r="E125" s="131"/>
      <c r="F125" s="131"/>
      <c r="G125" s="131"/>
      <c r="H125" s="131"/>
      <c r="I125" s="131"/>
    </row>
    <row r="126" spans="1:9">
      <c r="A126" s="131"/>
      <c r="B126" s="131"/>
      <c r="C126" s="131"/>
      <c r="D126" s="131"/>
      <c r="E126" s="131"/>
      <c r="F126" s="131"/>
      <c r="G126" s="131"/>
      <c r="H126" s="131"/>
      <c r="I126" s="131"/>
    </row>
    <row r="127" spans="1:9">
      <c r="A127" s="131"/>
      <c r="B127" s="131"/>
      <c r="C127" s="131"/>
      <c r="D127" s="131"/>
      <c r="E127" s="131"/>
      <c r="F127" s="131"/>
      <c r="G127" s="131"/>
      <c r="H127" s="131"/>
      <c r="I127" s="131"/>
    </row>
    <row r="128" spans="1:9">
      <c r="A128" s="131"/>
      <c r="B128" s="131"/>
      <c r="C128" s="131"/>
      <c r="D128" s="131"/>
      <c r="E128" s="131"/>
      <c r="F128" s="131"/>
      <c r="G128" s="131"/>
      <c r="H128" s="131"/>
      <c r="I128" s="131"/>
    </row>
    <row r="129" spans="1:9">
      <c r="A129" s="131"/>
      <c r="B129" s="131"/>
      <c r="C129" s="131"/>
      <c r="D129" s="131"/>
      <c r="E129" s="131"/>
      <c r="F129" s="131"/>
      <c r="G129" s="131"/>
      <c r="H129" s="131"/>
      <c r="I129" s="131"/>
    </row>
    <row r="130" spans="1:9">
      <c r="A130" s="131"/>
      <c r="B130" s="131"/>
      <c r="C130" s="131"/>
      <c r="D130" s="131"/>
      <c r="E130" s="131"/>
      <c r="F130" s="131"/>
      <c r="G130" s="131"/>
      <c r="H130" s="131"/>
      <c r="I130" s="131"/>
    </row>
    <row r="131" spans="1:9">
      <c r="A131" s="131"/>
      <c r="B131" s="131"/>
      <c r="C131" s="131"/>
      <c r="D131" s="131"/>
      <c r="E131" s="131"/>
      <c r="F131" s="131"/>
      <c r="G131" s="131"/>
      <c r="H131" s="131"/>
      <c r="I131" s="131"/>
    </row>
    <row r="132" spans="1:9">
      <c r="A132" s="131"/>
      <c r="B132" s="131"/>
      <c r="C132" s="131"/>
      <c r="D132" s="131"/>
      <c r="E132" s="131"/>
      <c r="F132" s="131"/>
      <c r="G132" s="131"/>
      <c r="H132" s="131"/>
      <c r="I132" s="131"/>
    </row>
    <row r="133" spans="1:9">
      <c r="A133" s="131"/>
      <c r="B133" s="131"/>
      <c r="C133" s="131"/>
      <c r="D133" s="131"/>
      <c r="E133" s="131"/>
      <c r="F133" s="131"/>
      <c r="G133" s="131"/>
      <c r="H133" s="131"/>
      <c r="I133" s="131"/>
    </row>
    <row r="134" spans="1:9">
      <c r="A134" s="131"/>
      <c r="B134" s="131"/>
      <c r="C134" s="131"/>
      <c r="D134" s="131"/>
      <c r="E134" s="131"/>
      <c r="F134" s="131"/>
      <c r="G134" s="131"/>
      <c r="H134" s="131"/>
      <c r="I134" s="131"/>
    </row>
    <row r="135" spans="1:9">
      <c r="A135" s="131"/>
      <c r="B135" s="131"/>
      <c r="C135" s="131"/>
      <c r="D135" s="131"/>
      <c r="E135" s="131"/>
      <c r="F135" s="131"/>
      <c r="G135" s="131"/>
      <c r="H135" s="131"/>
      <c r="I135" s="131"/>
    </row>
    <row r="136" spans="1:9">
      <c r="A136" s="131"/>
      <c r="B136" s="131"/>
      <c r="C136" s="131"/>
      <c r="D136" s="131"/>
      <c r="E136" s="131"/>
      <c r="F136" s="131"/>
      <c r="G136" s="131"/>
      <c r="H136" s="131"/>
      <c r="I136" s="131"/>
    </row>
    <row r="137" spans="1:9">
      <c r="A137" s="131"/>
      <c r="B137" s="131"/>
      <c r="C137" s="131"/>
      <c r="D137" s="131"/>
      <c r="E137" s="131"/>
      <c r="F137" s="131"/>
      <c r="G137" s="131"/>
      <c r="H137" s="131"/>
      <c r="I137" s="131"/>
    </row>
    <row r="138" spans="1:9">
      <c r="A138" s="131"/>
      <c r="B138" s="131"/>
      <c r="C138" s="131"/>
      <c r="D138" s="131"/>
      <c r="E138" s="131"/>
      <c r="F138" s="131"/>
      <c r="G138" s="131"/>
      <c r="H138" s="131"/>
      <c r="I138" s="131"/>
    </row>
    <row r="139" spans="1:9">
      <c r="A139" s="131"/>
      <c r="B139" s="131"/>
      <c r="C139" s="131"/>
      <c r="D139" s="131"/>
      <c r="E139" s="131"/>
      <c r="F139" s="131"/>
      <c r="G139" s="131"/>
      <c r="H139" s="131"/>
      <c r="I139" s="131"/>
    </row>
    <row r="140" spans="1:9">
      <c r="A140" s="131"/>
      <c r="B140" s="131"/>
      <c r="C140" s="131"/>
      <c r="D140" s="131"/>
      <c r="E140" s="131"/>
      <c r="F140" s="131"/>
      <c r="G140" s="131"/>
      <c r="H140" s="131"/>
      <c r="I140" s="131"/>
    </row>
    <row r="141" spans="1:9">
      <c r="A141" s="131"/>
      <c r="B141" s="131"/>
      <c r="C141" s="131"/>
      <c r="D141" s="131"/>
      <c r="E141" s="131"/>
      <c r="F141" s="131"/>
      <c r="G141" s="131"/>
      <c r="H141" s="131"/>
      <c r="I141" s="131"/>
    </row>
    <row r="142" spans="1:9">
      <c r="A142" s="131"/>
      <c r="B142" s="131"/>
      <c r="C142" s="131"/>
      <c r="D142" s="131"/>
      <c r="E142" s="131"/>
      <c r="F142" s="131"/>
      <c r="G142" s="131"/>
      <c r="H142" s="131"/>
      <c r="I142" s="131"/>
    </row>
    <row r="143" spans="1:9">
      <c r="A143" s="131"/>
      <c r="B143" s="131"/>
      <c r="C143" s="131"/>
      <c r="D143" s="131"/>
      <c r="E143" s="131"/>
      <c r="F143" s="131"/>
      <c r="G143" s="131"/>
      <c r="H143" s="131"/>
      <c r="I143" s="131"/>
    </row>
    <row r="144" spans="1:9">
      <c r="A144" s="131"/>
      <c r="B144" s="131"/>
      <c r="C144" s="131"/>
      <c r="D144" s="131"/>
      <c r="E144" s="131"/>
      <c r="F144" s="131"/>
      <c r="G144" s="131"/>
      <c r="H144" s="131"/>
      <c r="I144" s="131"/>
    </row>
    <row r="145" spans="1:9">
      <c r="A145" s="131"/>
      <c r="B145" s="131"/>
      <c r="C145" s="131"/>
      <c r="D145" s="131"/>
      <c r="E145" s="131"/>
      <c r="F145" s="131"/>
      <c r="G145" s="131"/>
      <c r="H145" s="131"/>
      <c r="I145" s="131"/>
    </row>
    <row r="146" spans="1:9">
      <c r="A146" s="131"/>
      <c r="B146" s="131"/>
      <c r="C146" s="131"/>
      <c r="D146" s="131"/>
      <c r="E146" s="131"/>
      <c r="F146" s="131"/>
      <c r="G146" s="131"/>
      <c r="H146" s="131"/>
      <c r="I146" s="131"/>
    </row>
    <row r="147" spans="1:9">
      <c r="A147" s="131"/>
      <c r="B147" s="131"/>
      <c r="C147" s="131"/>
      <c r="D147" s="131"/>
      <c r="E147" s="131"/>
      <c r="F147" s="131"/>
      <c r="G147" s="131"/>
      <c r="H147" s="131"/>
      <c r="I147" s="131"/>
    </row>
    <row r="148" spans="1:9">
      <c r="A148" s="131"/>
      <c r="B148" s="131"/>
      <c r="C148" s="131"/>
      <c r="D148" s="131"/>
      <c r="E148" s="131"/>
      <c r="F148" s="131"/>
      <c r="G148" s="131"/>
      <c r="H148" s="131"/>
      <c r="I148" s="131"/>
    </row>
    <row r="149" spans="1:9">
      <c r="A149" s="131"/>
      <c r="B149" s="131"/>
      <c r="C149" s="131"/>
      <c r="D149" s="131"/>
      <c r="E149" s="131"/>
      <c r="F149" s="131"/>
      <c r="G149" s="131"/>
      <c r="H149" s="131"/>
      <c r="I149" s="131"/>
    </row>
    <row r="150" spans="1:9">
      <c r="A150" s="131"/>
      <c r="B150" s="131"/>
      <c r="C150" s="131"/>
      <c r="D150" s="131"/>
      <c r="E150" s="131"/>
      <c r="F150" s="131"/>
      <c r="G150" s="131"/>
      <c r="H150" s="131"/>
      <c r="I150" s="131"/>
    </row>
    <row r="151" spans="1:9">
      <c r="A151" s="131"/>
      <c r="B151" s="131"/>
      <c r="C151" s="131"/>
      <c r="D151" s="131"/>
      <c r="E151" s="131"/>
      <c r="F151" s="131"/>
      <c r="G151" s="131"/>
      <c r="H151" s="131"/>
      <c r="I151" s="131"/>
    </row>
    <row r="152" spans="1:9">
      <c r="A152" s="131"/>
      <c r="B152" s="131"/>
      <c r="C152" s="131"/>
      <c r="D152" s="131"/>
      <c r="E152" s="131"/>
      <c r="F152" s="131"/>
      <c r="G152" s="131"/>
      <c r="H152" s="131"/>
      <c r="I152" s="131"/>
    </row>
    <row r="153" spans="1:9">
      <c r="A153" s="131"/>
      <c r="B153" s="131"/>
      <c r="C153" s="131"/>
      <c r="D153" s="131"/>
      <c r="E153" s="131"/>
      <c r="F153" s="131"/>
      <c r="G153" s="131"/>
      <c r="H153" s="131"/>
      <c r="I153" s="131"/>
    </row>
    <row r="154" spans="1:9">
      <c r="A154" s="131"/>
      <c r="B154" s="131"/>
      <c r="C154" s="131"/>
      <c r="D154" s="131"/>
      <c r="E154" s="131"/>
      <c r="F154" s="131"/>
      <c r="G154" s="131"/>
      <c r="H154" s="131"/>
      <c r="I154" s="131"/>
    </row>
    <row r="155" spans="1:9">
      <c r="A155" s="131"/>
      <c r="B155" s="131"/>
      <c r="C155" s="131"/>
      <c r="D155" s="131"/>
      <c r="E155" s="131"/>
      <c r="F155" s="131"/>
      <c r="G155" s="131"/>
      <c r="H155" s="131"/>
      <c r="I155" s="131"/>
    </row>
    <row r="156" spans="1:9">
      <c r="A156" s="131"/>
      <c r="B156" s="131"/>
      <c r="C156" s="131"/>
      <c r="D156" s="131"/>
      <c r="E156" s="131"/>
      <c r="F156" s="131"/>
      <c r="G156" s="131"/>
      <c r="H156" s="131"/>
      <c r="I156" s="131"/>
    </row>
    <row r="157" spans="1:9">
      <c r="A157" s="131"/>
      <c r="B157" s="131"/>
      <c r="C157" s="131"/>
      <c r="D157" s="131"/>
      <c r="E157" s="131"/>
      <c r="F157" s="131"/>
      <c r="G157" s="131"/>
      <c r="H157" s="131"/>
      <c r="I157" s="131"/>
    </row>
    <row r="158" spans="1:9">
      <c r="A158" s="131"/>
      <c r="B158" s="131"/>
      <c r="C158" s="131"/>
      <c r="D158" s="131"/>
      <c r="E158" s="131"/>
      <c r="F158" s="131"/>
      <c r="G158" s="131"/>
      <c r="H158" s="131"/>
      <c r="I158" s="131"/>
    </row>
    <row r="159" spans="1:9">
      <c r="A159" s="131"/>
      <c r="B159" s="131"/>
      <c r="C159" s="131"/>
      <c r="D159" s="131"/>
      <c r="E159" s="131"/>
      <c r="F159" s="131"/>
      <c r="G159" s="131"/>
      <c r="H159" s="131"/>
      <c r="I159" s="131"/>
    </row>
    <row r="160" spans="1:9">
      <c r="A160" s="131"/>
      <c r="B160" s="131"/>
      <c r="C160" s="131"/>
      <c r="D160" s="131"/>
      <c r="E160" s="131"/>
      <c r="F160" s="131"/>
      <c r="G160" s="131"/>
      <c r="H160" s="131"/>
      <c r="I160" s="131"/>
    </row>
    <row r="161" spans="1:9">
      <c r="A161" s="131"/>
      <c r="B161" s="131"/>
      <c r="C161" s="131"/>
      <c r="D161" s="131"/>
      <c r="E161" s="131"/>
      <c r="F161" s="131"/>
      <c r="G161" s="131"/>
      <c r="H161" s="131"/>
      <c r="I161" s="131"/>
    </row>
    <row r="162" spans="1:9">
      <c r="A162" s="131"/>
      <c r="B162" s="131"/>
      <c r="C162" s="131"/>
      <c r="D162" s="131"/>
      <c r="E162" s="131"/>
      <c r="F162" s="131"/>
      <c r="G162" s="131"/>
      <c r="H162" s="131"/>
      <c r="I162" s="131"/>
    </row>
    <row r="163" spans="1:9">
      <c r="A163" s="131"/>
      <c r="B163" s="131"/>
      <c r="C163" s="131"/>
      <c r="D163" s="131"/>
      <c r="E163" s="131"/>
      <c r="F163" s="131"/>
      <c r="G163" s="131"/>
      <c r="H163" s="131"/>
      <c r="I163" s="131"/>
    </row>
    <row r="164" spans="1:9">
      <c r="A164" s="131"/>
      <c r="B164" s="131"/>
      <c r="C164" s="131"/>
      <c r="D164" s="131"/>
      <c r="E164" s="131"/>
      <c r="F164" s="131"/>
      <c r="G164" s="131"/>
      <c r="H164" s="131"/>
      <c r="I164" s="131"/>
    </row>
    <row r="165" spans="1:9">
      <c r="A165" s="131"/>
      <c r="B165" s="131"/>
      <c r="C165" s="131"/>
      <c r="D165" s="131"/>
      <c r="E165" s="131"/>
      <c r="F165" s="131"/>
      <c r="G165" s="131"/>
      <c r="H165" s="131"/>
      <c r="I165" s="131"/>
    </row>
    <row r="166" spans="1:9">
      <c r="A166" s="131"/>
      <c r="B166" s="131"/>
      <c r="C166" s="131"/>
      <c r="D166" s="131"/>
      <c r="E166" s="131"/>
      <c r="F166" s="131"/>
      <c r="G166" s="131"/>
      <c r="H166" s="131"/>
      <c r="I166" s="131"/>
    </row>
    <row r="167" spans="1:9">
      <c r="A167" s="131"/>
      <c r="B167" s="131"/>
      <c r="C167" s="131"/>
      <c r="D167" s="131"/>
      <c r="E167" s="131"/>
      <c r="F167" s="131"/>
      <c r="G167" s="131"/>
      <c r="H167" s="131"/>
      <c r="I167" s="131"/>
    </row>
    <row r="168" spans="1:9">
      <c r="A168" s="131"/>
      <c r="B168" s="131"/>
      <c r="C168" s="131"/>
      <c r="D168" s="131"/>
      <c r="E168" s="131"/>
      <c r="F168" s="131"/>
      <c r="G168" s="131"/>
      <c r="H168" s="131"/>
      <c r="I168" s="131"/>
    </row>
    <row r="169" spans="1:9">
      <c r="A169" s="131"/>
      <c r="B169" s="131"/>
      <c r="C169" s="131"/>
      <c r="D169" s="131"/>
      <c r="E169" s="131"/>
      <c r="F169" s="131"/>
      <c r="G169" s="131"/>
      <c r="H169" s="131"/>
      <c r="I169" s="131"/>
    </row>
    <row r="170" spans="1:9">
      <c r="A170" s="131"/>
      <c r="B170" s="131"/>
      <c r="C170" s="131"/>
      <c r="D170" s="131"/>
      <c r="E170" s="131"/>
      <c r="F170" s="131"/>
      <c r="G170" s="131"/>
      <c r="H170" s="131"/>
      <c r="I170" s="131"/>
    </row>
    <row r="171" spans="1:9">
      <c r="A171" s="131"/>
      <c r="B171" s="131"/>
      <c r="C171" s="131"/>
      <c r="D171" s="131"/>
      <c r="E171" s="131"/>
      <c r="F171" s="131"/>
      <c r="G171" s="131"/>
      <c r="H171" s="131"/>
      <c r="I171" s="131"/>
    </row>
    <row r="172" spans="1:9">
      <c r="A172" s="131"/>
      <c r="B172" s="131"/>
      <c r="C172" s="131"/>
      <c r="D172" s="131"/>
      <c r="E172" s="131"/>
      <c r="F172" s="131"/>
      <c r="G172" s="131"/>
      <c r="H172" s="131"/>
      <c r="I172" s="131"/>
    </row>
    <row r="173" spans="1:9">
      <c r="A173" s="131"/>
      <c r="B173" s="131"/>
      <c r="C173" s="131"/>
      <c r="D173" s="131"/>
      <c r="E173" s="131"/>
      <c r="F173" s="131"/>
      <c r="G173" s="131"/>
      <c r="H173" s="131"/>
      <c r="I173" s="131"/>
    </row>
    <row r="174" spans="1:9">
      <c r="A174" s="131"/>
      <c r="B174" s="131"/>
      <c r="C174" s="131"/>
      <c r="D174" s="131"/>
      <c r="E174" s="131"/>
      <c r="F174" s="131"/>
      <c r="G174" s="131"/>
      <c r="H174" s="131"/>
      <c r="I174" s="131"/>
    </row>
    <row r="175" spans="1:9">
      <c r="A175" s="131"/>
      <c r="B175" s="131"/>
      <c r="C175" s="131"/>
      <c r="D175" s="131"/>
      <c r="E175" s="131"/>
      <c r="F175" s="131"/>
      <c r="G175" s="131"/>
      <c r="H175" s="131"/>
      <c r="I175" s="131"/>
    </row>
    <row r="176" spans="1:9">
      <c r="A176" s="131"/>
      <c r="B176" s="131"/>
      <c r="C176" s="131"/>
      <c r="D176" s="131"/>
      <c r="E176" s="131"/>
      <c r="F176" s="131"/>
      <c r="G176" s="131"/>
      <c r="H176" s="131"/>
      <c r="I176" s="131"/>
    </row>
    <row r="177" spans="1:9">
      <c r="A177" s="131"/>
      <c r="B177" s="131"/>
      <c r="C177" s="131"/>
      <c r="D177" s="131"/>
      <c r="E177" s="131"/>
      <c r="F177" s="131"/>
      <c r="G177" s="131"/>
      <c r="H177" s="131"/>
      <c r="I177" s="131"/>
    </row>
    <row r="178" spans="1:9">
      <c r="A178" s="131"/>
      <c r="B178" s="131"/>
      <c r="C178" s="131"/>
      <c r="D178" s="131"/>
      <c r="E178" s="131"/>
      <c r="F178" s="131"/>
      <c r="G178" s="131"/>
      <c r="H178" s="131"/>
      <c r="I178" s="131"/>
    </row>
    <row r="179" spans="1:9">
      <c r="A179" s="131"/>
      <c r="B179" s="131"/>
      <c r="C179" s="131"/>
      <c r="D179" s="131"/>
      <c r="E179" s="131"/>
      <c r="F179" s="131"/>
      <c r="G179" s="131"/>
      <c r="H179" s="131"/>
      <c r="I179" s="131"/>
    </row>
    <row r="180" spans="1:9">
      <c r="A180" s="131"/>
      <c r="B180" s="131"/>
      <c r="C180" s="131"/>
      <c r="D180" s="131"/>
      <c r="E180" s="131"/>
      <c r="F180" s="131"/>
      <c r="G180" s="131"/>
      <c r="H180" s="131"/>
      <c r="I180" s="131"/>
    </row>
    <row r="181" spans="1:9">
      <c r="A181" s="131"/>
      <c r="B181" s="131"/>
      <c r="C181" s="131"/>
      <c r="D181" s="131"/>
      <c r="E181" s="131"/>
      <c r="F181" s="131"/>
      <c r="G181" s="131"/>
      <c r="H181" s="131"/>
      <c r="I181" s="131"/>
    </row>
    <row r="182" spans="1:9">
      <c r="A182" s="131"/>
      <c r="B182" s="131"/>
      <c r="C182" s="131"/>
      <c r="D182" s="131"/>
      <c r="E182" s="131"/>
      <c r="F182" s="131"/>
      <c r="G182" s="131"/>
      <c r="H182" s="131"/>
      <c r="I182" s="131"/>
    </row>
    <row r="183" spans="1:9">
      <c r="A183" s="131"/>
      <c r="B183" s="131"/>
      <c r="C183" s="131"/>
      <c r="D183" s="131"/>
      <c r="E183" s="131"/>
      <c r="F183" s="131"/>
      <c r="G183" s="131"/>
      <c r="H183" s="131"/>
      <c r="I183" s="131"/>
    </row>
    <row r="184" spans="1:9">
      <c r="A184" s="131"/>
      <c r="B184" s="131"/>
      <c r="C184" s="131"/>
      <c r="D184" s="131"/>
      <c r="E184" s="131"/>
      <c r="F184" s="131"/>
      <c r="G184" s="131"/>
      <c r="H184" s="131"/>
      <c r="I184" s="131"/>
    </row>
    <row r="185" spans="1:9">
      <c r="A185" s="131"/>
      <c r="B185" s="131"/>
      <c r="C185" s="131"/>
      <c r="D185" s="131"/>
      <c r="E185" s="131"/>
      <c r="F185" s="131"/>
      <c r="G185" s="131"/>
      <c r="H185" s="131"/>
      <c r="I185" s="131"/>
    </row>
    <row r="186" spans="1:9">
      <c r="A186" s="131"/>
      <c r="B186" s="131"/>
      <c r="C186" s="131"/>
      <c r="D186" s="131"/>
      <c r="E186" s="131"/>
      <c r="F186" s="131"/>
      <c r="G186" s="131"/>
      <c r="H186" s="131"/>
      <c r="I186" s="131"/>
    </row>
    <row r="187" spans="1:9">
      <c r="A187" s="131"/>
      <c r="B187" s="131"/>
      <c r="C187" s="131"/>
      <c r="D187" s="131"/>
      <c r="E187" s="131"/>
      <c r="F187" s="131"/>
      <c r="G187" s="131"/>
      <c r="H187" s="131"/>
      <c r="I187" s="131"/>
    </row>
    <row r="188" spans="1:9">
      <c r="A188" s="131"/>
      <c r="B188" s="131"/>
      <c r="C188" s="131"/>
      <c r="D188" s="131"/>
      <c r="E188" s="131"/>
      <c r="F188" s="131"/>
      <c r="G188" s="131"/>
      <c r="H188" s="131"/>
      <c r="I188" s="131"/>
    </row>
    <row r="189" spans="1:9">
      <c r="A189" s="131"/>
      <c r="B189" s="131"/>
      <c r="C189" s="131"/>
      <c r="D189" s="131"/>
      <c r="E189" s="131"/>
      <c r="F189" s="131"/>
      <c r="G189" s="131"/>
      <c r="H189" s="131"/>
      <c r="I189" s="131"/>
    </row>
    <row r="190" spans="1:9">
      <c r="A190" s="131"/>
      <c r="B190" s="131"/>
      <c r="C190" s="131"/>
      <c r="D190" s="131"/>
      <c r="E190" s="131"/>
      <c r="F190" s="131"/>
      <c r="G190" s="131"/>
      <c r="H190" s="131"/>
      <c r="I190" s="131"/>
    </row>
    <row r="191" spans="1:9">
      <c r="A191" s="131"/>
      <c r="B191" s="131"/>
      <c r="C191" s="131"/>
      <c r="D191" s="131"/>
      <c r="E191" s="131"/>
      <c r="F191" s="131"/>
      <c r="G191" s="131"/>
      <c r="H191" s="131"/>
      <c r="I191" s="131"/>
    </row>
    <row r="192" spans="1:9">
      <c r="A192" s="131"/>
      <c r="B192" s="131"/>
      <c r="C192" s="131"/>
      <c r="D192" s="131"/>
      <c r="E192" s="131"/>
      <c r="F192" s="131"/>
      <c r="G192" s="131"/>
      <c r="H192" s="131"/>
      <c r="I192" s="131"/>
    </row>
    <row r="193" spans="1:9">
      <c r="A193" s="131"/>
      <c r="B193" s="131"/>
      <c r="C193" s="131"/>
      <c r="D193" s="131"/>
      <c r="E193" s="131"/>
      <c r="F193" s="131"/>
      <c r="G193" s="131"/>
      <c r="H193" s="131"/>
      <c r="I193" s="131"/>
    </row>
    <row r="194" spans="1:9">
      <c r="A194" s="131"/>
      <c r="B194" s="131"/>
      <c r="C194" s="131"/>
      <c r="D194" s="131"/>
      <c r="E194" s="131"/>
      <c r="F194" s="131"/>
      <c r="G194" s="131"/>
      <c r="H194" s="131"/>
      <c r="I194" s="131"/>
    </row>
    <row r="195" spans="1:9">
      <c r="A195" s="131"/>
      <c r="B195" s="131"/>
      <c r="C195" s="131"/>
      <c r="D195" s="131"/>
      <c r="E195" s="131"/>
      <c r="F195" s="131"/>
      <c r="G195" s="131"/>
      <c r="H195" s="131"/>
      <c r="I195" s="131"/>
    </row>
    <row r="196" spans="1:9">
      <c r="A196" s="131"/>
      <c r="B196" s="131"/>
      <c r="C196" s="131"/>
      <c r="D196" s="131"/>
      <c r="E196" s="131"/>
      <c r="F196" s="131"/>
      <c r="G196" s="131"/>
      <c r="H196" s="131"/>
      <c r="I196" s="131"/>
    </row>
    <row r="197" spans="1:9">
      <c r="A197" s="131"/>
      <c r="B197" s="131"/>
      <c r="C197" s="131"/>
      <c r="D197" s="131"/>
      <c r="E197" s="131"/>
      <c r="F197" s="131"/>
      <c r="G197" s="131"/>
      <c r="H197" s="131"/>
      <c r="I197" s="131"/>
    </row>
    <row r="198" spans="1:9">
      <c r="A198" s="131"/>
      <c r="B198" s="131"/>
      <c r="C198" s="131"/>
      <c r="D198" s="131"/>
      <c r="E198" s="131"/>
      <c r="F198" s="131"/>
      <c r="G198" s="131"/>
      <c r="H198" s="131"/>
      <c r="I198" s="131"/>
    </row>
    <row r="199" spans="1:9">
      <c r="A199" s="131"/>
      <c r="B199" s="131"/>
      <c r="C199" s="131"/>
      <c r="D199" s="131"/>
      <c r="E199" s="131"/>
      <c r="F199" s="131"/>
      <c r="G199" s="131"/>
      <c r="H199" s="131"/>
      <c r="I199" s="131"/>
    </row>
    <row r="200" spans="1:9">
      <c r="A200" s="131"/>
      <c r="B200" s="131"/>
      <c r="C200" s="131"/>
      <c r="D200" s="131"/>
      <c r="E200" s="131"/>
      <c r="F200" s="131"/>
      <c r="G200" s="131"/>
      <c r="H200" s="131"/>
      <c r="I200" s="131"/>
    </row>
    <row r="201" spans="1:9">
      <c r="A201" s="131"/>
      <c r="B201" s="131"/>
      <c r="C201" s="131"/>
      <c r="D201" s="131"/>
      <c r="E201" s="131"/>
      <c r="F201" s="131"/>
      <c r="G201" s="131"/>
      <c r="H201" s="131"/>
      <c r="I201" s="131"/>
    </row>
    <row r="202" spans="1:9">
      <c r="A202" s="131"/>
      <c r="B202" s="131"/>
      <c r="C202" s="131"/>
      <c r="D202" s="131"/>
      <c r="E202" s="131"/>
      <c r="F202" s="131"/>
      <c r="G202" s="131"/>
      <c r="H202" s="131"/>
      <c r="I202" s="131"/>
    </row>
    <row r="203" spans="1:9">
      <c r="A203" s="131"/>
      <c r="B203" s="131"/>
      <c r="C203" s="131"/>
      <c r="D203" s="131"/>
      <c r="E203" s="131"/>
      <c r="F203" s="131"/>
      <c r="G203" s="131"/>
      <c r="H203" s="131"/>
      <c r="I203" s="131"/>
    </row>
    <row r="204" spans="1:9">
      <c r="A204" s="131"/>
      <c r="B204" s="131"/>
      <c r="C204" s="131"/>
      <c r="D204" s="131"/>
      <c r="E204" s="131"/>
      <c r="F204" s="131"/>
      <c r="G204" s="131"/>
      <c r="H204" s="131"/>
      <c r="I204" s="131"/>
    </row>
    <row r="205" spans="1:9">
      <c r="A205" s="131"/>
      <c r="B205" s="131"/>
      <c r="C205" s="131"/>
      <c r="D205" s="131"/>
      <c r="E205" s="131"/>
      <c r="F205" s="131"/>
      <c r="G205" s="131"/>
      <c r="H205" s="131"/>
      <c r="I205" s="131"/>
    </row>
    <row r="206" spans="1:9">
      <c r="A206" s="131"/>
      <c r="B206" s="131"/>
      <c r="C206" s="131"/>
      <c r="D206" s="131"/>
      <c r="E206" s="131"/>
      <c r="F206" s="131"/>
      <c r="G206" s="131"/>
      <c r="H206" s="131"/>
      <c r="I206" s="131"/>
    </row>
    <row r="207" spans="1:9">
      <c r="A207" s="131"/>
      <c r="B207" s="131"/>
      <c r="C207" s="131"/>
      <c r="D207" s="131"/>
      <c r="E207" s="131"/>
      <c r="F207" s="131"/>
      <c r="G207" s="131"/>
      <c r="H207" s="131"/>
      <c r="I207" s="131"/>
    </row>
    <row r="208" spans="1:9">
      <c r="A208" s="131"/>
      <c r="B208" s="131"/>
      <c r="C208" s="131"/>
      <c r="D208" s="131"/>
      <c r="E208" s="131"/>
      <c r="F208" s="131"/>
      <c r="G208" s="131"/>
      <c r="H208" s="131"/>
      <c r="I208" s="131"/>
    </row>
    <row r="209" spans="1:9">
      <c r="A209" s="131"/>
      <c r="B209" s="131"/>
      <c r="C209" s="131"/>
      <c r="D209" s="131"/>
      <c r="E209" s="131"/>
      <c r="F209" s="131"/>
      <c r="G209" s="131"/>
      <c r="H209" s="131"/>
      <c r="I209" s="131"/>
    </row>
    <row r="210" spans="1:9">
      <c r="A210" s="131"/>
      <c r="B210" s="131"/>
      <c r="C210" s="131"/>
      <c r="D210" s="131"/>
      <c r="E210" s="131"/>
      <c r="F210" s="131"/>
      <c r="G210" s="131"/>
      <c r="H210" s="131"/>
      <c r="I210" s="131"/>
    </row>
    <row r="211" spans="1:9">
      <c r="A211" s="131"/>
      <c r="B211" s="131"/>
      <c r="C211" s="131"/>
      <c r="D211" s="131"/>
      <c r="E211" s="131"/>
      <c r="F211" s="131"/>
      <c r="G211" s="131"/>
      <c r="H211" s="131"/>
      <c r="I211" s="131"/>
    </row>
    <row r="212" spans="1:9">
      <c r="A212" s="131"/>
      <c r="B212" s="131"/>
      <c r="C212" s="131"/>
      <c r="D212" s="131"/>
      <c r="E212" s="131"/>
      <c r="F212" s="131"/>
      <c r="G212" s="131"/>
      <c r="H212" s="131"/>
      <c r="I212" s="131"/>
    </row>
    <row r="213" spans="1:9">
      <c r="A213" s="131"/>
      <c r="B213" s="131"/>
      <c r="C213" s="131"/>
      <c r="D213" s="131"/>
      <c r="E213" s="131"/>
      <c r="F213" s="131"/>
      <c r="G213" s="131"/>
      <c r="H213" s="131"/>
      <c r="I213" s="131"/>
    </row>
    <row r="214" spans="1:9">
      <c r="A214" s="131"/>
      <c r="B214" s="131"/>
      <c r="C214" s="131"/>
      <c r="D214" s="131"/>
      <c r="E214" s="131"/>
      <c r="F214" s="131"/>
      <c r="G214" s="131"/>
      <c r="H214" s="131"/>
      <c r="I214" s="131"/>
    </row>
    <row r="215" spans="1:9">
      <c r="A215" s="131"/>
      <c r="B215" s="131"/>
      <c r="C215" s="131"/>
      <c r="D215" s="131"/>
      <c r="E215" s="131"/>
      <c r="F215" s="131"/>
      <c r="G215" s="131"/>
      <c r="H215" s="131"/>
      <c r="I215" s="131"/>
    </row>
    <row r="216" spans="1:9">
      <c r="A216" s="131"/>
      <c r="B216" s="131"/>
      <c r="C216" s="131"/>
      <c r="D216" s="131"/>
      <c r="E216" s="131"/>
      <c r="F216" s="131"/>
      <c r="G216" s="131"/>
      <c r="H216" s="131"/>
      <c r="I216" s="131"/>
    </row>
    <row r="217" spans="1:9">
      <c r="A217" s="131"/>
      <c r="B217" s="131"/>
      <c r="C217" s="131"/>
      <c r="D217" s="131"/>
      <c r="E217" s="131"/>
      <c r="F217" s="131"/>
      <c r="G217" s="131"/>
      <c r="H217" s="131"/>
      <c r="I217" s="131"/>
    </row>
    <row r="218" spans="1:9">
      <c r="A218" s="131"/>
      <c r="B218" s="131"/>
      <c r="C218" s="131"/>
      <c r="D218" s="131"/>
      <c r="E218" s="131"/>
      <c r="F218" s="131"/>
      <c r="G218" s="131"/>
      <c r="H218" s="131"/>
      <c r="I218" s="131"/>
    </row>
    <row r="219" spans="1:9">
      <c r="A219" s="131"/>
      <c r="B219" s="131"/>
      <c r="C219" s="131"/>
      <c r="D219" s="131"/>
      <c r="E219" s="131"/>
      <c r="F219" s="131"/>
      <c r="G219" s="131"/>
      <c r="H219" s="131"/>
      <c r="I219" s="131"/>
    </row>
    <row r="220" spans="1:9">
      <c r="A220" s="131"/>
      <c r="B220" s="131"/>
      <c r="C220" s="131"/>
      <c r="D220" s="131"/>
      <c r="E220" s="131"/>
      <c r="F220" s="131"/>
      <c r="G220" s="131"/>
      <c r="H220" s="131"/>
      <c r="I220" s="131"/>
    </row>
    <row r="221" spans="1:9">
      <c r="A221" s="131"/>
      <c r="B221" s="131"/>
      <c r="C221" s="131"/>
      <c r="D221" s="131"/>
      <c r="E221" s="131"/>
      <c r="F221" s="131"/>
      <c r="G221" s="131"/>
      <c r="H221" s="131"/>
      <c r="I221" s="131"/>
    </row>
    <row r="222" spans="1:9">
      <c r="A222" s="131"/>
      <c r="B222" s="131"/>
      <c r="C222" s="131"/>
      <c r="D222" s="131"/>
      <c r="E222" s="131"/>
      <c r="F222" s="131"/>
      <c r="G222" s="131"/>
      <c r="H222" s="131"/>
      <c r="I222" s="131"/>
    </row>
    <row r="223" spans="1:9">
      <c r="A223" s="131"/>
      <c r="B223" s="131"/>
      <c r="C223" s="131"/>
      <c r="D223" s="131"/>
      <c r="E223" s="131"/>
      <c r="F223" s="131"/>
      <c r="G223" s="131"/>
      <c r="H223" s="131"/>
      <c r="I223" s="131"/>
    </row>
    <row r="224" spans="1:9">
      <c r="A224" s="131"/>
      <c r="B224" s="131"/>
      <c r="C224" s="131"/>
      <c r="D224" s="131"/>
      <c r="E224" s="131"/>
      <c r="F224" s="131"/>
      <c r="G224" s="131"/>
      <c r="H224" s="131"/>
      <c r="I224" s="131"/>
    </row>
    <row r="225" spans="1:9">
      <c r="A225" s="131"/>
      <c r="B225" s="131"/>
      <c r="C225" s="131"/>
      <c r="D225" s="131"/>
      <c r="E225" s="131"/>
      <c r="F225" s="131"/>
      <c r="G225" s="131"/>
      <c r="H225" s="131"/>
      <c r="I225" s="131"/>
    </row>
    <row r="226" spans="1:9">
      <c r="A226" s="131"/>
      <c r="B226" s="131"/>
      <c r="C226" s="131"/>
      <c r="D226" s="131"/>
      <c r="E226" s="131"/>
      <c r="F226" s="131"/>
      <c r="G226" s="131"/>
      <c r="H226" s="131"/>
      <c r="I226" s="131"/>
    </row>
    <row r="227" spans="1:9">
      <c r="A227" s="131"/>
      <c r="B227" s="131"/>
      <c r="C227" s="131"/>
      <c r="D227" s="131"/>
      <c r="E227" s="131"/>
      <c r="F227" s="131"/>
      <c r="G227" s="131"/>
      <c r="H227" s="131"/>
      <c r="I227" s="131"/>
    </row>
    <row r="228" spans="1:9">
      <c r="A228" s="131"/>
      <c r="B228" s="131"/>
      <c r="C228" s="131"/>
      <c r="D228" s="131"/>
      <c r="E228" s="131"/>
      <c r="F228" s="131"/>
      <c r="G228" s="131"/>
      <c r="H228" s="131"/>
      <c r="I228" s="131"/>
    </row>
    <row r="229" spans="1:9">
      <c r="A229" s="131"/>
      <c r="B229" s="131"/>
      <c r="C229" s="131"/>
      <c r="D229" s="131"/>
      <c r="E229" s="131"/>
      <c r="F229" s="131"/>
      <c r="G229" s="131"/>
      <c r="H229" s="131"/>
      <c r="I229" s="131"/>
    </row>
    <row r="230" spans="1:9">
      <c r="A230" s="131"/>
      <c r="B230" s="131"/>
      <c r="C230" s="131"/>
      <c r="D230" s="131"/>
      <c r="E230" s="131"/>
      <c r="F230" s="131"/>
      <c r="G230" s="131"/>
      <c r="H230" s="131"/>
      <c r="I230" s="131"/>
    </row>
    <row r="231" spans="1:9">
      <c r="A231" s="131"/>
      <c r="B231" s="131"/>
      <c r="C231" s="131"/>
      <c r="D231" s="131"/>
      <c r="E231" s="131"/>
      <c r="F231" s="131"/>
      <c r="G231" s="131"/>
      <c r="H231" s="131"/>
      <c r="I231" s="131"/>
    </row>
    <row r="232" spans="1:9">
      <c r="A232" s="131"/>
      <c r="B232" s="131"/>
      <c r="C232" s="131"/>
      <c r="D232" s="131"/>
      <c r="E232" s="131"/>
      <c r="F232" s="131"/>
      <c r="G232" s="131"/>
      <c r="H232" s="131"/>
      <c r="I232" s="131"/>
    </row>
    <row r="233" spans="1:9">
      <c r="A233" s="131"/>
      <c r="B233" s="131"/>
      <c r="C233" s="131"/>
      <c r="D233" s="131"/>
      <c r="E233" s="131"/>
      <c r="F233" s="131"/>
      <c r="G233" s="131"/>
      <c r="H233" s="131"/>
      <c r="I233" s="131"/>
    </row>
    <row r="234" spans="1:9">
      <c r="A234" s="131"/>
      <c r="B234" s="131"/>
      <c r="C234" s="131"/>
      <c r="D234" s="131"/>
      <c r="E234" s="131"/>
      <c r="F234" s="131"/>
      <c r="G234" s="131"/>
      <c r="H234" s="131"/>
      <c r="I234" s="131"/>
    </row>
    <row r="235" spans="1:9">
      <c r="A235" s="131"/>
      <c r="B235" s="131"/>
      <c r="C235" s="131"/>
      <c r="D235" s="131"/>
      <c r="E235" s="131"/>
      <c r="F235" s="131"/>
      <c r="G235" s="131"/>
      <c r="H235" s="131"/>
      <c r="I235" s="131"/>
    </row>
    <row r="236" spans="1:9">
      <c r="A236" s="131"/>
      <c r="B236" s="131"/>
      <c r="C236" s="131"/>
      <c r="D236" s="131"/>
      <c r="E236" s="131"/>
      <c r="F236" s="131"/>
      <c r="G236" s="131"/>
      <c r="H236" s="131"/>
      <c r="I236" s="131"/>
    </row>
    <row r="237" spans="1:9">
      <c r="A237" s="131"/>
      <c r="B237" s="131"/>
      <c r="C237" s="131"/>
      <c r="D237" s="131"/>
      <c r="E237" s="131"/>
      <c r="F237" s="131"/>
      <c r="G237" s="131"/>
      <c r="H237" s="131"/>
      <c r="I237" s="131"/>
    </row>
    <row r="238" spans="1:9">
      <c r="A238" s="131"/>
      <c r="B238" s="131"/>
      <c r="C238" s="131"/>
      <c r="D238" s="131"/>
      <c r="E238" s="131"/>
      <c r="F238" s="131"/>
      <c r="G238" s="131"/>
      <c r="H238" s="131"/>
      <c r="I238" s="131"/>
    </row>
    <row r="239" spans="1:9">
      <c r="A239" s="131"/>
      <c r="B239" s="131"/>
      <c r="C239" s="131"/>
      <c r="D239" s="131"/>
      <c r="E239" s="131"/>
      <c r="F239" s="131"/>
      <c r="G239" s="131"/>
      <c r="H239" s="131"/>
      <c r="I239" s="131"/>
    </row>
    <row r="240" spans="1:9">
      <c r="A240" s="131"/>
      <c r="B240" s="131"/>
      <c r="C240" s="131"/>
      <c r="D240" s="131"/>
      <c r="E240" s="131"/>
      <c r="F240" s="131"/>
      <c r="G240" s="131"/>
      <c r="H240" s="131"/>
      <c r="I240" s="131"/>
    </row>
    <row r="241" spans="1:9">
      <c r="A241" s="131"/>
      <c r="B241" s="131"/>
      <c r="C241" s="131"/>
      <c r="D241" s="131"/>
      <c r="E241" s="131"/>
      <c r="F241" s="131"/>
      <c r="G241" s="131"/>
      <c r="H241" s="131"/>
      <c r="I241" s="131"/>
    </row>
    <row r="242" spans="1:9">
      <c r="A242" s="131"/>
      <c r="B242" s="131"/>
      <c r="C242" s="131"/>
      <c r="D242" s="131"/>
      <c r="E242" s="131"/>
      <c r="F242" s="131"/>
      <c r="G242" s="131"/>
      <c r="H242" s="131"/>
      <c r="I242" s="131"/>
    </row>
    <row r="243" spans="1:9">
      <c r="A243" s="131"/>
      <c r="B243" s="131"/>
      <c r="C243" s="131"/>
      <c r="D243" s="131"/>
      <c r="E243" s="131"/>
      <c r="F243" s="131"/>
      <c r="G243" s="131"/>
      <c r="H243" s="131"/>
      <c r="I243" s="131"/>
    </row>
    <row r="244" spans="1:9">
      <c r="A244" s="131"/>
      <c r="B244" s="131"/>
      <c r="C244" s="131"/>
      <c r="D244" s="131"/>
      <c r="E244" s="131"/>
      <c r="F244" s="131"/>
      <c r="G244" s="131"/>
      <c r="H244" s="131"/>
      <c r="I244" s="131"/>
    </row>
    <row r="245" spans="1:9">
      <c r="A245" s="131"/>
      <c r="B245" s="131"/>
      <c r="C245" s="131"/>
      <c r="D245" s="131"/>
      <c r="E245" s="131"/>
      <c r="F245" s="131"/>
      <c r="G245" s="131"/>
      <c r="H245" s="131"/>
      <c r="I245" s="131"/>
    </row>
    <row r="246" spans="1:9">
      <c r="A246" s="131"/>
      <c r="B246" s="131"/>
      <c r="C246" s="131"/>
      <c r="D246" s="131"/>
      <c r="E246" s="131"/>
      <c r="F246" s="131"/>
      <c r="G246" s="131"/>
      <c r="H246" s="131"/>
      <c r="I246" s="131"/>
    </row>
    <row r="247" spans="1:9">
      <c r="A247" s="131"/>
      <c r="B247" s="131"/>
      <c r="C247" s="131"/>
      <c r="D247" s="131"/>
      <c r="E247" s="131"/>
      <c r="F247" s="131"/>
      <c r="G247" s="131"/>
      <c r="H247" s="131"/>
      <c r="I247" s="131"/>
    </row>
    <row r="248" spans="1:9">
      <c r="A248" s="131"/>
      <c r="B248" s="131"/>
      <c r="C248" s="131"/>
      <c r="D248" s="131"/>
      <c r="E248" s="131"/>
      <c r="F248" s="131"/>
      <c r="G248" s="131"/>
      <c r="H248" s="131"/>
      <c r="I248" s="131"/>
    </row>
    <row r="249" spans="1:9">
      <c r="A249" s="131"/>
      <c r="B249" s="131"/>
      <c r="C249" s="131"/>
      <c r="D249" s="131"/>
      <c r="E249" s="131"/>
      <c r="F249" s="131"/>
      <c r="G249" s="131"/>
      <c r="H249" s="131"/>
      <c r="I249" s="131"/>
    </row>
    <row r="250" spans="1:9">
      <c r="A250" s="131"/>
      <c r="B250" s="131"/>
      <c r="C250" s="131"/>
      <c r="D250" s="131"/>
      <c r="E250" s="131"/>
      <c r="F250" s="131"/>
      <c r="G250" s="131"/>
      <c r="H250" s="131"/>
      <c r="I250" s="131"/>
    </row>
    <row r="251" spans="1:9">
      <c r="A251" s="131"/>
      <c r="B251" s="131"/>
      <c r="C251" s="131"/>
      <c r="D251" s="131"/>
      <c r="E251" s="131"/>
      <c r="F251" s="131"/>
      <c r="G251" s="131"/>
      <c r="H251" s="131"/>
      <c r="I251" s="131"/>
    </row>
    <row r="252" spans="1:9">
      <c r="A252" s="131"/>
      <c r="B252" s="131"/>
      <c r="C252" s="131"/>
      <c r="D252" s="131"/>
      <c r="E252" s="131"/>
      <c r="F252" s="131"/>
      <c r="G252" s="131"/>
      <c r="H252" s="131"/>
      <c r="I252" s="131"/>
    </row>
    <row r="253" spans="1:9">
      <c r="A253" s="131"/>
      <c r="B253" s="131"/>
      <c r="C253" s="131"/>
      <c r="D253" s="131"/>
      <c r="E253" s="131"/>
      <c r="F253" s="131"/>
      <c r="G253" s="131"/>
      <c r="H253" s="131"/>
      <c r="I253" s="131"/>
    </row>
    <row r="254" spans="1:9">
      <c r="A254" s="131"/>
      <c r="B254" s="131"/>
      <c r="C254" s="131"/>
      <c r="D254" s="131"/>
      <c r="E254" s="131"/>
      <c r="F254" s="131"/>
      <c r="G254" s="131"/>
      <c r="H254" s="131"/>
      <c r="I254" s="131"/>
    </row>
    <row r="255" spans="1:9">
      <c r="A255" s="131"/>
      <c r="B255" s="131"/>
      <c r="C255" s="131"/>
      <c r="D255" s="131"/>
      <c r="E255" s="131"/>
      <c r="F255" s="131"/>
      <c r="G255" s="131"/>
      <c r="H255" s="131"/>
      <c r="I255" s="131"/>
    </row>
    <row r="256" spans="1:9">
      <c r="A256" s="131"/>
      <c r="B256" s="131"/>
      <c r="C256" s="131"/>
      <c r="D256" s="131"/>
      <c r="E256" s="131"/>
      <c r="F256" s="131"/>
      <c r="G256" s="131"/>
      <c r="H256" s="131"/>
      <c r="I256" s="131"/>
    </row>
    <row r="257" spans="1:9">
      <c r="A257" s="131"/>
      <c r="B257" s="131"/>
      <c r="C257" s="131"/>
      <c r="D257" s="131"/>
      <c r="E257" s="131"/>
      <c r="F257" s="131"/>
      <c r="G257" s="131"/>
      <c r="H257" s="131"/>
      <c r="I257" s="131"/>
    </row>
    <row r="258" spans="1:9">
      <c r="A258" s="131"/>
      <c r="B258" s="131"/>
      <c r="C258" s="131"/>
      <c r="D258" s="131"/>
      <c r="E258" s="131"/>
      <c r="F258" s="131"/>
      <c r="G258" s="131"/>
      <c r="H258" s="131"/>
      <c r="I258" s="131"/>
    </row>
    <row r="259" spans="1:9">
      <c r="A259" s="131"/>
      <c r="B259" s="131"/>
      <c r="C259" s="131"/>
      <c r="D259" s="131"/>
      <c r="E259" s="131"/>
      <c r="F259" s="131"/>
      <c r="G259" s="131"/>
      <c r="H259" s="131"/>
      <c r="I259" s="131"/>
    </row>
    <row r="260" spans="1:9">
      <c r="A260" s="131"/>
      <c r="B260" s="131"/>
      <c r="C260" s="131"/>
      <c r="D260" s="131"/>
      <c r="E260" s="131"/>
      <c r="F260" s="131"/>
      <c r="G260" s="131"/>
      <c r="H260" s="131"/>
      <c r="I260" s="131"/>
    </row>
    <row r="261" spans="1:9">
      <c r="A261" s="131"/>
      <c r="B261" s="131"/>
      <c r="C261" s="131"/>
      <c r="D261" s="131"/>
      <c r="E261" s="131"/>
      <c r="F261" s="131"/>
      <c r="G261" s="131"/>
      <c r="H261" s="131"/>
      <c r="I261" s="131"/>
    </row>
    <row r="262" spans="1:9">
      <c r="A262" s="131"/>
      <c r="B262" s="131"/>
      <c r="C262" s="131"/>
      <c r="D262" s="131"/>
      <c r="E262" s="131"/>
      <c r="F262" s="131"/>
      <c r="G262" s="131"/>
      <c r="H262" s="131"/>
      <c r="I262" s="131"/>
    </row>
    <row r="263" spans="1:9">
      <c r="A263" s="131"/>
      <c r="B263" s="131"/>
      <c r="C263" s="131"/>
      <c r="D263" s="131"/>
      <c r="E263" s="131"/>
      <c r="F263" s="131"/>
      <c r="G263" s="131"/>
      <c r="H263" s="131"/>
      <c r="I263" s="131"/>
    </row>
    <row r="264" spans="1:9">
      <c r="A264" s="131"/>
      <c r="B264" s="131"/>
      <c r="C264" s="131"/>
      <c r="D264" s="131"/>
      <c r="E264" s="131"/>
      <c r="F264" s="131"/>
      <c r="G264" s="131"/>
      <c r="H264" s="131"/>
      <c r="I264" s="131"/>
    </row>
    <row r="265" spans="1:9">
      <c r="A265" s="131"/>
      <c r="B265" s="131"/>
      <c r="C265" s="131"/>
      <c r="D265" s="131"/>
      <c r="E265" s="131"/>
      <c r="F265" s="131"/>
      <c r="G265" s="131"/>
      <c r="H265" s="131"/>
      <c r="I265" s="131"/>
    </row>
    <row r="266" spans="1:9">
      <c r="A266" s="131"/>
      <c r="B266" s="131"/>
      <c r="C266" s="131"/>
      <c r="D266" s="131"/>
      <c r="E266" s="131"/>
      <c r="F266" s="131"/>
      <c r="G266" s="131"/>
      <c r="H266" s="131"/>
      <c r="I266" s="131"/>
    </row>
    <row r="267" spans="1:9">
      <c r="A267" s="131"/>
      <c r="B267" s="131"/>
      <c r="C267" s="131"/>
      <c r="D267" s="131"/>
      <c r="E267" s="131"/>
      <c r="F267" s="131"/>
      <c r="G267" s="131"/>
      <c r="H267" s="131"/>
      <c r="I267" s="131"/>
    </row>
    <row r="268" spans="1:9">
      <c r="A268" s="131"/>
      <c r="B268" s="131"/>
      <c r="C268" s="131"/>
      <c r="D268" s="131"/>
      <c r="E268" s="131"/>
      <c r="F268" s="131"/>
      <c r="G268" s="131"/>
      <c r="H268" s="131"/>
      <c r="I268" s="131"/>
    </row>
    <row r="269" spans="1:9">
      <c r="A269" s="131"/>
      <c r="B269" s="131"/>
      <c r="C269" s="131"/>
      <c r="D269" s="131"/>
      <c r="E269" s="131"/>
      <c r="F269" s="131"/>
      <c r="G269" s="131"/>
      <c r="H269" s="131"/>
      <c r="I269" s="131"/>
    </row>
    <row r="270" spans="1:9">
      <c r="A270" s="131"/>
      <c r="B270" s="131"/>
      <c r="C270" s="131"/>
      <c r="D270" s="131"/>
      <c r="E270" s="131"/>
      <c r="F270" s="131"/>
      <c r="G270" s="131"/>
      <c r="H270" s="131"/>
      <c r="I270" s="131"/>
    </row>
    <row r="271" spans="1:9">
      <c r="A271" s="131"/>
      <c r="B271" s="131"/>
      <c r="C271" s="131"/>
      <c r="D271" s="131"/>
      <c r="E271" s="131"/>
      <c r="F271" s="131"/>
      <c r="G271" s="131"/>
      <c r="H271" s="131"/>
      <c r="I271" s="131"/>
    </row>
    <row r="272" spans="1:9">
      <c r="A272" s="131"/>
      <c r="B272" s="131"/>
      <c r="C272" s="131"/>
      <c r="D272" s="131"/>
      <c r="E272" s="131"/>
      <c r="F272" s="131"/>
      <c r="G272" s="131"/>
      <c r="H272" s="131"/>
      <c r="I272" s="131"/>
    </row>
    <row r="273" spans="1:9">
      <c r="A273" s="131"/>
      <c r="B273" s="131"/>
      <c r="C273" s="131"/>
      <c r="D273" s="131"/>
      <c r="E273" s="131"/>
      <c r="F273" s="131"/>
      <c r="G273" s="131"/>
      <c r="H273" s="131"/>
      <c r="I273" s="131"/>
    </row>
    <row r="274" spans="1:9">
      <c r="A274" s="131"/>
      <c r="B274" s="131"/>
      <c r="C274" s="131"/>
      <c r="D274" s="131"/>
      <c r="E274" s="131"/>
      <c r="F274" s="131"/>
      <c r="G274" s="131"/>
      <c r="H274" s="131"/>
      <c r="I274" s="131"/>
    </row>
    <row r="275" spans="1:9">
      <c r="A275" s="131"/>
      <c r="B275" s="131"/>
      <c r="C275" s="131"/>
      <c r="D275" s="131"/>
      <c r="E275" s="131"/>
      <c r="F275" s="131"/>
      <c r="G275" s="131"/>
      <c r="H275" s="131"/>
      <c r="I275" s="131"/>
    </row>
    <row r="276" spans="1:9">
      <c r="A276" s="131"/>
      <c r="B276" s="131"/>
      <c r="C276" s="131"/>
      <c r="D276" s="131"/>
      <c r="E276" s="131"/>
      <c r="F276" s="131"/>
      <c r="G276" s="131"/>
      <c r="H276" s="131"/>
      <c r="I276" s="131"/>
    </row>
    <row r="277" spans="1:9">
      <c r="A277" s="131"/>
      <c r="B277" s="131"/>
      <c r="C277" s="131"/>
      <c r="D277" s="131"/>
      <c r="E277" s="131"/>
      <c r="F277" s="131"/>
      <c r="G277" s="131"/>
      <c r="H277" s="131"/>
      <c r="I277" s="131"/>
    </row>
    <row r="278" spans="1:9">
      <c r="A278" s="131"/>
      <c r="B278" s="131"/>
      <c r="C278" s="131"/>
      <c r="D278" s="131"/>
      <c r="E278" s="131"/>
      <c r="F278" s="131"/>
      <c r="G278" s="131"/>
      <c r="H278" s="131"/>
      <c r="I278" s="131"/>
    </row>
    <row r="279" spans="1:9">
      <c r="A279" s="131"/>
      <c r="B279" s="131"/>
      <c r="C279" s="131"/>
      <c r="D279" s="131"/>
      <c r="E279" s="131"/>
      <c r="F279" s="131"/>
      <c r="G279" s="131"/>
      <c r="H279" s="131"/>
      <c r="I279" s="131"/>
    </row>
    <row r="280" spans="1:9">
      <c r="A280" s="131"/>
      <c r="B280" s="131"/>
      <c r="C280" s="131"/>
      <c r="D280" s="131"/>
      <c r="E280" s="131"/>
      <c r="F280" s="131"/>
      <c r="G280" s="131"/>
      <c r="H280" s="131"/>
      <c r="I280" s="131"/>
    </row>
    <row r="281" spans="1:9">
      <c r="A281" s="131"/>
      <c r="B281" s="131"/>
      <c r="C281" s="131"/>
      <c r="D281" s="131"/>
      <c r="E281" s="131"/>
      <c r="F281" s="131"/>
      <c r="G281" s="131"/>
      <c r="H281" s="131"/>
      <c r="I281" s="131"/>
    </row>
    <row r="282" spans="1:9">
      <c r="A282" s="131"/>
      <c r="B282" s="131"/>
      <c r="C282" s="131"/>
      <c r="D282" s="131"/>
      <c r="E282" s="131"/>
      <c r="F282" s="131"/>
      <c r="G282" s="131"/>
      <c r="H282" s="131"/>
      <c r="I282" s="131"/>
    </row>
    <row r="283" spans="1:9">
      <c r="A283" s="131"/>
      <c r="B283" s="131"/>
      <c r="C283" s="131"/>
      <c r="D283" s="131"/>
      <c r="E283" s="131"/>
      <c r="F283" s="131"/>
      <c r="G283" s="131"/>
      <c r="H283" s="131"/>
      <c r="I283" s="131"/>
    </row>
    <row r="284" spans="1:9">
      <c r="A284" s="131"/>
      <c r="B284" s="131"/>
      <c r="C284" s="131"/>
      <c r="D284" s="131"/>
      <c r="E284" s="131"/>
      <c r="F284" s="131"/>
      <c r="G284" s="131"/>
      <c r="H284" s="131"/>
      <c r="I284" s="131"/>
    </row>
    <row r="285" spans="1:9">
      <c r="A285" s="131"/>
      <c r="B285" s="131"/>
      <c r="C285" s="131"/>
      <c r="D285" s="131"/>
      <c r="E285" s="131"/>
      <c r="F285" s="131"/>
      <c r="G285" s="131"/>
      <c r="H285" s="131"/>
      <c r="I285" s="131"/>
    </row>
    <row r="286" spans="1:9">
      <c r="A286" s="131"/>
      <c r="B286" s="131"/>
      <c r="C286" s="131"/>
      <c r="D286" s="131"/>
      <c r="E286" s="131"/>
      <c r="F286" s="131"/>
      <c r="G286" s="131"/>
      <c r="H286" s="131"/>
      <c r="I286" s="131"/>
    </row>
    <row r="287" spans="1:9">
      <c r="A287" s="131"/>
      <c r="B287" s="131"/>
      <c r="C287" s="131"/>
      <c r="D287" s="131"/>
      <c r="E287" s="131"/>
      <c r="F287" s="131"/>
      <c r="G287" s="131"/>
      <c r="H287" s="131"/>
      <c r="I287" s="131"/>
    </row>
    <row r="288" spans="1:9">
      <c r="A288" s="131"/>
      <c r="B288" s="131"/>
      <c r="C288" s="131"/>
      <c r="D288" s="131"/>
      <c r="E288" s="131"/>
      <c r="F288" s="131"/>
      <c r="G288" s="131"/>
      <c r="H288" s="131"/>
      <c r="I288" s="131"/>
    </row>
    <row r="289" spans="1:9">
      <c r="A289" s="131"/>
      <c r="B289" s="131"/>
      <c r="C289" s="131"/>
      <c r="D289" s="131"/>
      <c r="E289" s="131"/>
      <c r="F289" s="131"/>
      <c r="G289" s="131"/>
      <c r="H289" s="131"/>
      <c r="I289" s="131"/>
    </row>
    <row r="290" spans="1:9">
      <c r="A290" s="131"/>
      <c r="B290" s="131"/>
      <c r="C290" s="131"/>
      <c r="D290" s="131"/>
      <c r="E290" s="131"/>
      <c r="F290" s="131"/>
      <c r="G290" s="131"/>
      <c r="H290" s="131"/>
      <c r="I290" s="131"/>
    </row>
    <row r="291" spans="1:9">
      <c r="A291" s="131"/>
      <c r="B291" s="131"/>
      <c r="C291" s="131"/>
      <c r="D291" s="131"/>
      <c r="E291" s="131"/>
      <c r="F291" s="131"/>
      <c r="G291" s="131"/>
      <c r="H291" s="131"/>
      <c r="I291" s="131"/>
    </row>
    <row r="292" spans="1:9">
      <c r="A292" s="131"/>
      <c r="B292" s="131"/>
      <c r="C292" s="131"/>
      <c r="D292" s="131"/>
      <c r="E292" s="131"/>
      <c r="F292" s="131"/>
      <c r="G292" s="131"/>
      <c r="H292" s="131"/>
      <c r="I292" s="131"/>
    </row>
    <row r="293" spans="1:9">
      <c r="A293" s="131"/>
      <c r="B293" s="131"/>
      <c r="C293" s="131"/>
      <c r="D293" s="131"/>
      <c r="E293" s="131"/>
      <c r="F293" s="131"/>
      <c r="G293" s="131"/>
      <c r="H293" s="131"/>
      <c r="I293" s="131"/>
    </row>
    <row r="294" spans="1:9">
      <c r="A294" s="131"/>
      <c r="B294" s="131"/>
      <c r="C294" s="131"/>
      <c r="D294" s="131"/>
      <c r="E294" s="131"/>
      <c r="F294" s="131"/>
      <c r="G294" s="131"/>
      <c r="H294" s="131"/>
      <c r="I294" s="131"/>
    </row>
    <row r="295" spans="1:9">
      <c r="A295" s="131"/>
      <c r="B295" s="131"/>
      <c r="C295" s="131"/>
      <c r="D295" s="131"/>
      <c r="E295" s="131"/>
      <c r="F295" s="131"/>
      <c r="G295" s="131"/>
      <c r="H295" s="131"/>
      <c r="I295" s="131"/>
    </row>
    <row r="296" spans="1:9">
      <c r="A296" s="131"/>
      <c r="B296" s="131"/>
      <c r="C296" s="131"/>
      <c r="D296" s="131"/>
      <c r="E296" s="131"/>
      <c r="F296" s="131"/>
      <c r="G296" s="131"/>
      <c r="H296" s="131"/>
      <c r="I296" s="131"/>
    </row>
    <row r="297" spans="1:9">
      <c r="A297" s="131"/>
      <c r="B297" s="131"/>
      <c r="C297" s="131"/>
      <c r="D297" s="131"/>
      <c r="E297" s="131"/>
      <c r="F297" s="131"/>
      <c r="G297" s="131"/>
      <c r="H297" s="131"/>
      <c r="I297" s="131"/>
    </row>
    <row r="298" spans="1:9">
      <c r="A298" s="131"/>
      <c r="B298" s="131"/>
      <c r="C298" s="131"/>
      <c r="D298" s="131"/>
      <c r="E298" s="131"/>
      <c r="F298" s="131"/>
      <c r="G298" s="131"/>
      <c r="H298" s="131"/>
      <c r="I298" s="131"/>
    </row>
    <row r="299" spans="1:9">
      <c r="A299" s="131"/>
      <c r="B299" s="131"/>
      <c r="C299" s="131"/>
      <c r="D299" s="131"/>
      <c r="E299" s="131"/>
      <c r="F299" s="131"/>
      <c r="G299" s="131"/>
      <c r="H299" s="131"/>
      <c r="I299" s="131"/>
    </row>
    <row r="300" spans="1:9">
      <c r="A300" s="131"/>
      <c r="B300" s="131"/>
      <c r="C300" s="131"/>
      <c r="D300" s="131"/>
      <c r="E300" s="131"/>
      <c r="F300" s="131"/>
      <c r="G300" s="131"/>
      <c r="H300" s="131"/>
      <c r="I300" s="131"/>
    </row>
    <row r="301" spans="1:9">
      <c r="A301" s="131"/>
      <c r="B301" s="131"/>
      <c r="C301" s="131"/>
      <c r="D301" s="131"/>
      <c r="E301" s="131"/>
      <c r="F301" s="131"/>
      <c r="G301" s="131"/>
      <c r="H301" s="131"/>
      <c r="I301" s="131"/>
    </row>
    <row r="302" spans="1:9">
      <c r="A302" s="131"/>
      <c r="B302" s="131"/>
      <c r="C302" s="131"/>
      <c r="D302" s="131"/>
      <c r="E302" s="131"/>
      <c r="F302" s="131"/>
      <c r="G302" s="131"/>
      <c r="H302" s="131"/>
      <c r="I302" s="131"/>
    </row>
    <row r="303" spans="1:9">
      <c r="A303" s="131"/>
      <c r="B303" s="131"/>
      <c r="C303" s="131"/>
      <c r="D303" s="131"/>
      <c r="E303" s="131"/>
      <c r="F303" s="131"/>
      <c r="G303" s="131"/>
      <c r="H303" s="131"/>
      <c r="I303" s="131"/>
    </row>
    <row r="304" spans="1:9">
      <c r="A304" s="131"/>
      <c r="B304" s="131"/>
      <c r="C304" s="131"/>
      <c r="D304" s="131"/>
      <c r="E304" s="131"/>
      <c r="F304" s="131"/>
      <c r="G304" s="131"/>
      <c r="H304" s="131"/>
      <c r="I304" s="131"/>
    </row>
    <row r="305" spans="1:9">
      <c r="A305" s="131"/>
      <c r="B305" s="131"/>
      <c r="C305" s="131"/>
      <c r="D305" s="131"/>
      <c r="E305" s="131"/>
      <c r="F305" s="131"/>
      <c r="G305" s="131"/>
      <c r="H305" s="131"/>
      <c r="I305" s="131"/>
    </row>
    <row r="306" spans="1:9">
      <c r="A306" s="131"/>
      <c r="B306" s="131"/>
      <c r="C306" s="131"/>
      <c r="D306" s="131"/>
      <c r="E306" s="131"/>
      <c r="F306" s="131"/>
      <c r="G306" s="131"/>
      <c r="H306" s="131"/>
      <c r="I306" s="131"/>
    </row>
    <row r="307" spans="1:9">
      <c r="A307" s="131"/>
      <c r="B307" s="131"/>
      <c r="C307" s="131"/>
      <c r="D307" s="131"/>
      <c r="E307" s="131"/>
      <c r="F307" s="131"/>
      <c r="G307" s="131"/>
      <c r="H307" s="131"/>
      <c r="I307" s="131"/>
    </row>
    <row r="308" spans="1:9">
      <c r="A308" s="131"/>
      <c r="B308" s="131"/>
      <c r="C308" s="131"/>
      <c r="D308" s="131"/>
      <c r="E308" s="131"/>
      <c r="F308" s="131"/>
      <c r="G308" s="131"/>
      <c r="H308" s="131"/>
      <c r="I308" s="131"/>
    </row>
    <row r="309" spans="1:9">
      <c r="A309" s="131"/>
      <c r="B309" s="131"/>
      <c r="C309" s="131"/>
      <c r="D309" s="131"/>
      <c r="E309" s="131"/>
      <c r="F309" s="131"/>
      <c r="G309" s="131"/>
      <c r="H309" s="131"/>
      <c r="I309" s="131"/>
    </row>
    <row r="310" spans="1:9">
      <c r="A310" s="131"/>
      <c r="B310" s="131"/>
      <c r="C310" s="131"/>
      <c r="D310" s="131"/>
      <c r="E310" s="131"/>
      <c r="F310" s="131"/>
      <c r="G310" s="131"/>
      <c r="H310" s="131"/>
      <c r="I310" s="131"/>
    </row>
    <row r="311" spans="1:9">
      <c r="A311" s="131"/>
      <c r="B311" s="131"/>
      <c r="C311" s="131"/>
      <c r="D311" s="131"/>
      <c r="E311" s="131"/>
      <c r="F311" s="131"/>
      <c r="G311" s="131"/>
      <c r="H311" s="131"/>
      <c r="I311" s="131"/>
    </row>
    <row r="312" spans="1:9">
      <c r="A312" s="131"/>
      <c r="B312" s="131"/>
      <c r="C312" s="131"/>
      <c r="D312" s="131"/>
      <c r="E312" s="131"/>
      <c r="F312" s="131"/>
      <c r="G312" s="131"/>
      <c r="H312" s="131"/>
      <c r="I312" s="131"/>
    </row>
    <row r="313" spans="1:9">
      <c r="A313" s="131"/>
      <c r="B313" s="131"/>
      <c r="C313" s="131"/>
      <c r="D313" s="131"/>
      <c r="E313" s="131"/>
      <c r="F313" s="131"/>
      <c r="G313" s="131"/>
      <c r="H313" s="131"/>
      <c r="I313" s="131"/>
    </row>
    <row r="314" spans="1:9">
      <c r="A314" s="131"/>
      <c r="B314" s="131"/>
      <c r="C314" s="131"/>
      <c r="D314" s="131"/>
      <c r="E314" s="131"/>
      <c r="F314" s="131"/>
      <c r="G314" s="131"/>
      <c r="H314" s="131"/>
      <c r="I314" s="131"/>
    </row>
    <row r="315" spans="1:9">
      <c r="A315" s="131"/>
      <c r="B315" s="131"/>
      <c r="C315" s="131"/>
      <c r="D315" s="131"/>
      <c r="E315" s="131"/>
      <c r="F315" s="131"/>
      <c r="G315" s="131"/>
      <c r="H315" s="131"/>
      <c r="I315" s="131"/>
    </row>
    <row r="316" spans="1:9">
      <c r="A316" s="131"/>
      <c r="B316" s="131"/>
      <c r="C316" s="131"/>
      <c r="D316" s="131"/>
      <c r="E316" s="131"/>
      <c r="F316" s="131"/>
      <c r="G316" s="131"/>
      <c r="H316" s="131"/>
      <c r="I316" s="131"/>
    </row>
    <row r="317" spans="1:9">
      <c r="A317" s="131"/>
      <c r="B317" s="131"/>
      <c r="C317" s="131"/>
      <c r="D317" s="131"/>
      <c r="E317" s="131"/>
      <c r="F317" s="131"/>
      <c r="G317" s="131"/>
      <c r="H317" s="131"/>
      <c r="I317" s="131"/>
    </row>
    <row r="318" spans="1:9">
      <c r="A318" s="131"/>
      <c r="B318" s="131"/>
      <c r="C318" s="131"/>
      <c r="D318" s="131"/>
      <c r="E318" s="131"/>
      <c r="F318" s="131"/>
      <c r="G318" s="131"/>
      <c r="H318" s="131"/>
      <c r="I318" s="131"/>
    </row>
    <row r="319" spans="1:9">
      <c r="A319" s="131"/>
      <c r="B319" s="131"/>
      <c r="C319" s="131"/>
      <c r="D319" s="131"/>
      <c r="E319" s="131"/>
      <c r="F319" s="131"/>
      <c r="G319" s="131"/>
      <c r="H319" s="131"/>
      <c r="I319" s="131"/>
    </row>
    <row r="320" spans="1:9">
      <c r="A320" s="131"/>
      <c r="B320" s="131"/>
      <c r="C320" s="131"/>
      <c r="D320" s="131"/>
      <c r="E320" s="131"/>
      <c r="F320" s="131"/>
      <c r="G320" s="131"/>
      <c r="H320" s="131"/>
      <c r="I320" s="131"/>
    </row>
    <row r="321" spans="1:9">
      <c r="A321" s="131"/>
      <c r="B321" s="131"/>
      <c r="C321" s="131"/>
      <c r="D321" s="131"/>
      <c r="E321" s="131"/>
      <c r="F321" s="131"/>
      <c r="G321" s="131"/>
      <c r="H321" s="131"/>
      <c r="I321" s="131"/>
    </row>
    <row r="322" spans="1:9">
      <c r="A322" s="131"/>
      <c r="B322" s="131"/>
      <c r="C322" s="131"/>
      <c r="D322" s="131"/>
      <c r="E322" s="131"/>
      <c r="F322" s="131"/>
      <c r="G322" s="131"/>
      <c r="H322" s="131"/>
      <c r="I322" s="131"/>
    </row>
    <row r="323" spans="1:9">
      <c r="A323" s="131"/>
      <c r="B323" s="131"/>
      <c r="C323" s="131"/>
      <c r="D323" s="131"/>
      <c r="E323" s="131"/>
      <c r="F323" s="131"/>
      <c r="G323" s="131"/>
      <c r="H323" s="131"/>
      <c r="I323" s="131"/>
    </row>
    <row r="324" spans="1:9">
      <c r="A324" s="131"/>
      <c r="B324" s="131"/>
      <c r="C324" s="131"/>
      <c r="D324" s="131"/>
      <c r="E324" s="131"/>
      <c r="F324" s="131"/>
      <c r="G324" s="131"/>
      <c r="H324" s="131"/>
      <c r="I324" s="131"/>
    </row>
    <row r="325" spans="1:9">
      <c r="A325" s="131"/>
      <c r="B325" s="131"/>
      <c r="C325" s="131"/>
      <c r="D325" s="131"/>
      <c r="E325" s="131"/>
      <c r="F325" s="131"/>
      <c r="G325" s="131"/>
      <c r="H325" s="131"/>
      <c r="I325" s="131"/>
    </row>
    <row r="326" spans="1:9">
      <c r="A326" s="131"/>
      <c r="B326" s="131"/>
      <c r="C326" s="131"/>
      <c r="D326" s="131"/>
      <c r="E326" s="131"/>
      <c r="F326" s="131"/>
      <c r="G326" s="131"/>
      <c r="H326" s="131"/>
      <c r="I326" s="131"/>
    </row>
    <row r="327" spans="1:9">
      <c r="A327" s="131"/>
      <c r="B327" s="131"/>
      <c r="C327" s="131"/>
      <c r="D327" s="131"/>
      <c r="E327" s="131"/>
      <c r="F327" s="131"/>
      <c r="G327" s="131"/>
      <c r="H327" s="131"/>
      <c r="I327" s="131"/>
    </row>
    <row r="328" spans="1:9">
      <c r="A328" s="131"/>
      <c r="B328" s="131"/>
      <c r="C328" s="131"/>
      <c r="D328" s="131"/>
      <c r="E328" s="131"/>
      <c r="F328" s="131"/>
      <c r="G328" s="131"/>
      <c r="H328" s="131"/>
      <c r="I328" s="131"/>
    </row>
    <row r="329" spans="1:9">
      <c r="A329" s="131"/>
      <c r="B329" s="131"/>
      <c r="C329" s="131"/>
      <c r="D329" s="131"/>
      <c r="E329" s="131"/>
      <c r="F329" s="131"/>
      <c r="G329" s="131"/>
      <c r="H329" s="131"/>
      <c r="I329" s="131"/>
    </row>
    <row r="330" spans="1:9">
      <c r="A330" s="131"/>
      <c r="B330" s="131"/>
      <c r="C330" s="131"/>
      <c r="D330" s="131"/>
      <c r="E330" s="131"/>
      <c r="F330" s="131"/>
      <c r="G330" s="131"/>
      <c r="H330" s="131"/>
      <c r="I330" s="131"/>
    </row>
    <row r="331" spans="1:9">
      <c r="A331" s="131"/>
      <c r="B331" s="131"/>
      <c r="C331" s="131"/>
      <c r="D331" s="131"/>
      <c r="E331" s="131"/>
      <c r="F331" s="131"/>
      <c r="G331" s="131"/>
      <c r="H331" s="131"/>
      <c r="I331" s="131"/>
    </row>
    <row r="332" spans="1:9">
      <c r="A332" s="131"/>
      <c r="B332" s="131"/>
      <c r="C332" s="131"/>
      <c r="D332" s="131"/>
      <c r="E332" s="131"/>
      <c r="F332" s="131"/>
      <c r="G332" s="131"/>
      <c r="H332" s="131"/>
      <c r="I332" s="131"/>
    </row>
    <row r="333" spans="1:9">
      <c r="A333" s="131"/>
      <c r="B333" s="131"/>
      <c r="C333" s="131"/>
      <c r="D333" s="131"/>
      <c r="E333" s="131"/>
      <c r="F333" s="131"/>
      <c r="G333" s="131"/>
      <c r="H333" s="131"/>
      <c r="I333" s="131"/>
    </row>
    <row r="334" spans="1:9">
      <c r="A334" s="131"/>
      <c r="B334" s="131"/>
      <c r="C334" s="131"/>
      <c r="D334" s="131"/>
      <c r="E334" s="131"/>
      <c r="F334" s="131"/>
      <c r="G334" s="131"/>
      <c r="H334" s="131"/>
      <c r="I334" s="131"/>
    </row>
    <row r="335" spans="1:9">
      <c r="A335" s="131"/>
      <c r="B335" s="131"/>
      <c r="C335" s="131"/>
      <c r="D335" s="131"/>
      <c r="E335" s="131"/>
      <c r="F335" s="131"/>
      <c r="G335" s="131"/>
      <c r="H335" s="131"/>
      <c r="I335" s="131"/>
    </row>
    <row r="336" spans="1:9">
      <c r="A336" s="131"/>
      <c r="B336" s="131"/>
      <c r="C336" s="131"/>
      <c r="D336" s="131"/>
      <c r="E336" s="131"/>
      <c r="F336" s="131"/>
      <c r="G336" s="131"/>
      <c r="H336" s="131"/>
      <c r="I336" s="131"/>
    </row>
    <row r="337" spans="1:9">
      <c r="A337" s="131"/>
      <c r="B337" s="131"/>
      <c r="C337" s="131"/>
      <c r="D337" s="131"/>
      <c r="E337" s="131"/>
      <c r="F337" s="131"/>
      <c r="G337" s="131"/>
      <c r="H337" s="131"/>
      <c r="I337" s="131"/>
    </row>
    <row r="338" spans="1:9">
      <c r="A338" s="131"/>
      <c r="B338" s="131"/>
      <c r="C338" s="131"/>
      <c r="D338" s="131"/>
      <c r="E338" s="131"/>
      <c r="F338" s="131"/>
      <c r="G338" s="131"/>
      <c r="H338" s="131"/>
      <c r="I338" s="131"/>
    </row>
    <row r="339" spans="1:9">
      <c r="A339" s="131"/>
      <c r="B339" s="131"/>
      <c r="C339" s="131"/>
      <c r="D339" s="131"/>
      <c r="E339" s="131"/>
      <c r="F339" s="131"/>
      <c r="G339" s="131"/>
      <c r="H339" s="131"/>
      <c r="I339" s="131"/>
    </row>
    <row r="340" spans="1:9">
      <c r="A340" s="131"/>
      <c r="B340" s="131"/>
      <c r="C340" s="131"/>
      <c r="D340" s="131"/>
      <c r="E340" s="131"/>
      <c r="F340" s="131"/>
      <c r="G340" s="131"/>
      <c r="H340" s="131"/>
      <c r="I340" s="131"/>
    </row>
    <row r="341" spans="1:9">
      <c r="A341" s="131"/>
      <c r="B341" s="131"/>
      <c r="C341" s="131"/>
      <c r="D341" s="131"/>
      <c r="E341" s="131"/>
      <c r="F341" s="131"/>
      <c r="G341" s="131"/>
      <c r="H341" s="131"/>
      <c r="I341" s="131"/>
    </row>
    <row r="342" spans="1:9">
      <c r="A342" s="131"/>
      <c r="B342" s="131"/>
      <c r="C342" s="131"/>
      <c r="D342" s="131"/>
      <c r="E342" s="131"/>
      <c r="F342" s="131"/>
      <c r="G342" s="131"/>
      <c r="H342" s="131"/>
      <c r="I342" s="131"/>
    </row>
    <row r="343" spans="1:9">
      <c r="A343" s="131"/>
      <c r="B343" s="131"/>
      <c r="C343" s="131"/>
      <c r="D343" s="131"/>
      <c r="E343" s="131"/>
      <c r="F343" s="131"/>
      <c r="G343" s="131"/>
      <c r="H343" s="131"/>
      <c r="I343" s="131"/>
    </row>
    <row r="344" spans="1:9">
      <c r="A344" s="131"/>
      <c r="B344" s="131"/>
      <c r="C344" s="131"/>
      <c r="D344" s="131"/>
      <c r="E344" s="131"/>
      <c r="F344" s="131"/>
      <c r="G344" s="131"/>
      <c r="H344" s="131"/>
      <c r="I344" s="131"/>
    </row>
    <row r="345" spans="1:9">
      <c r="A345" s="131"/>
      <c r="B345" s="131"/>
      <c r="C345" s="131"/>
      <c r="D345" s="131"/>
      <c r="E345" s="131"/>
      <c r="F345" s="131"/>
      <c r="G345" s="131"/>
      <c r="H345" s="131"/>
      <c r="I345" s="131"/>
    </row>
    <row r="346" spans="1:9">
      <c r="A346" s="131"/>
      <c r="B346" s="131"/>
      <c r="C346" s="131"/>
      <c r="D346" s="131"/>
      <c r="E346" s="131"/>
      <c r="F346" s="131"/>
      <c r="G346" s="131"/>
      <c r="H346" s="131"/>
      <c r="I346" s="131"/>
    </row>
    <row r="347" spans="1:9">
      <c r="A347" s="131"/>
      <c r="B347" s="131"/>
      <c r="C347" s="131"/>
      <c r="D347" s="131"/>
      <c r="E347" s="131"/>
      <c r="F347" s="131"/>
      <c r="G347" s="131"/>
      <c r="H347" s="131"/>
      <c r="I347" s="131"/>
    </row>
    <row r="348" spans="1:9">
      <c r="A348" s="131"/>
      <c r="B348" s="131"/>
      <c r="C348" s="131"/>
      <c r="D348" s="131"/>
      <c r="E348" s="131"/>
      <c r="F348" s="131"/>
      <c r="G348" s="131"/>
      <c r="H348" s="131"/>
      <c r="I348" s="131"/>
    </row>
    <row r="349" spans="1:9">
      <c r="A349" s="131"/>
      <c r="B349" s="131"/>
      <c r="C349" s="131"/>
      <c r="D349" s="131"/>
      <c r="E349" s="131"/>
      <c r="F349" s="131"/>
      <c r="G349" s="131"/>
      <c r="H349" s="131"/>
      <c r="I349" s="131"/>
    </row>
    <row r="350" spans="1:9">
      <c r="A350" s="131"/>
      <c r="B350" s="131"/>
      <c r="C350" s="131"/>
      <c r="D350" s="131"/>
      <c r="E350" s="131"/>
      <c r="F350" s="131"/>
      <c r="G350" s="131"/>
      <c r="H350" s="131"/>
      <c r="I350" s="131"/>
    </row>
    <row r="351" spans="1:9">
      <c r="A351" s="131"/>
      <c r="B351" s="131"/>
      <c r="C351" s="131"/>
      <c r="D351" s="131"/>
      <c r="E351" s="131"/>
      <c r="F351" s="131"/>
      <c r="G351" s="131"/>
      <c r="H351" s="131"/>
      <c r="I351" s="131"/>
    </row>
    <row r="352" spans="1:9">
      <c r="A352" s="131"/>
      <c r="B352" s="131"/>
      <c r="C352" s="131"/>
      <c r="D352" s="131"/>
      <c r="E352" s="131"/>
      <c r="F352" s="131"/>
      <c r="G352" s="131"/>
      <c r="H352" s="131"/>
      <c r="I352" s="131"/>
    </row>
    <row r="353" spans="1:9">
      <c r="A353" s="131"/>
      <c r="B353" s="131"/>
      <c r="C353" s="131"/>
      <c r="D353" s="131"/>
      <c r="E353" s="131"/>
      <c r="F353" s="131"/>
      <c r="G353" s="131"/>
      <c r="H353" s="131"/>
      <c r="I353" s="131"/>
    </row>
    <row r="354" spans="1:9">
      <c r="A354" s="131"/>
      <c r="B354" s="131"/>
      <c r="C354" s="131"/>
      <c r="D354" s="131"/>
      <c r="E354" s="131"/>
      <c r="F354" s="131"/>
      <c r="G354" s="131"/>
      <c r="H354" s="131"/>
      <c r="I354" s="131"/>
    </row>
    <row r="355" spans="1:9">
      <c r="A355" s="131"/>
      <c r="B355" s="131"/>
      <c r="C355" s="131"/>
      <c r="D355" s="131"/>
      <c r="E355" s="131"/>
      <c r="F355" s="131"/>
      <c r="G355" s="131"/>
      <c r="H355" s="131"/>
      <c r="I355" s="131"/>
    </row>
    <row r="356" spans="1:9">
      <c r="A356" s="131"/>
      <c r="B356" s="131"/>
      <c r="C356" s="131"/>
      <c r="D356" s="131"/>
      <c r="E356" s="131"/>
      <c r="F356" s="131"/>
      <c r="G356" s="131"/>
      <c r="H356" s="131"/>
      <c r="I356" s="131"/>
    </row>
    <row r="357" spans="1:9">
      <c r="A357" s="131"/>
      <c r="B357" s="131"/>
      <c r="C357" s="131"/>
      <c r="D357" s="131"/>
      <c r="E357" s="131"/>
      <c r="F357" s="131"/>
      <c r="G357" s="131"/>
      <c r="H357" s="131"/>
      <c r="I357" s="131"/>
    </row>
    <row r="358" spans="1:9">
      <c r="A358" s="131"/>
      <c r="B358" s="131"/>
      <c r="C358" s="131"/>
      <c r="D358" s="131"/>
      <c r="E358" s="131"/>
      <c r="F358" s="131"/>
      <c r="G358" s="131"/>
      <c r="H358" s="131"/>
      <c r="I358" s="131"/>
    </row>
    <row r="359" spans="1:9">
      <c r="A359" s="131"/>
      <c r="B359" s="131"/>
      <c r="C359" s="131"/>
      <c r="D359" s="131"/>
      <c r="E359" s="131"/>
      <c r="F359" s="131"/>
      <c r="G359" s="131"/>
      <c r="H359" s="131"/>
      <c r="I359" s="131"/>
    </row>
    <row r="360" spans="1:9">
      <c r="A360" s="131"/>
      <c r="B360" s="131"/>
      <c r="C360" s="131"/>
      <c r="D360" s="131"/>
      <c r="E360" s="131"/>
      <c r="F360" s="131"/>
      <c r="G360" s="131"/>
      <c r="H360" s="131"/>
      <c r="I360" s="131"/>
    </row>
    <row r="361" spans="1:9">
      <c r="A361" s="131"/>
      <c r="B361" s="131"/>
      <c r="C361" s="131"/>
      <c r="D361" s="131"/>
      <c r="E361" s="131"/>
      <c r="F361" s="131"/>
      <c r="G361" s="131"/>
      <c r="H361" s="131"/>
      <c r="I361" s="131"/>
    </row>
    <row r="362" spans="1:9">
      <c r="A362" s="131"/>
      <c r="B362" s="131"/>
      <c r="C362" s="131"/>
      <c r="D362" s="131"/>
      <c r="E362" s="131"/>
      <c r="F362" s="131"/>
      <c r="G362" s="131"/>
      <c r="H362" s="131"/>
      <c r="I362" s="131"/>
    </row>
    <row r="363" spans="1:9">
      <c r="A363" s="131"/>
      <c r="B363" s="131"/>
      <c r="C363" s="131"/>
      <c r="D363" s="131"/>
      <c r="E363" s="131"/>
      <c r="F363" s="131"/>
      <c r="G363" s="131"/>
      <c r="H363" s="131"/>
      <c r="I363" s="131"/>
    </row>
    <row r="364" spans="1:9">
      <c r="A364" s="131"/>
      <c r="B364" s="131"/>
      <c r="C364" s="131"/>
      <c r="D364" s="131"/>
      <c r="E364" s="131"/>
      <c r="F364" s="131"/>
      <c r="G364" s="131"/>
      <c r="H364" s="131"/>
      <c r="I364" s="131"/>
    </row>
    <row r="365" spans="1:9">
      <c r="A365" s="131"/>
      <c r="B365" s="131"/>
      <c r="C365" s="131"/>
      <c r="D365" s="131"/>
      <c r="E365" s="131"/>
      <c r="F365" s="131"/>
      <c r="G365" s="131"/>
      <c r="H365" s="131"/>
      <c r="I365" s="131"/>
    </row>
    <row r="366" spans="1:9">
      <c r="A366" s="131"/>
      <c r="B366" s="131"/>
      <c r="C366" s="131"/>
      <c r="D366" s="131"/>
      <c r="E366" s="131"/>
      <c r="F366" s="131"/>
      <c r="G366" s="131"/>
      <c r="H366" s="131"/>
      <c r="I366" s="131"/>
    </row>
    <row r="367" spans="1:9">
      <c r="A367" s="131"/>
      <c r="B367" s="131"/>
      <c r="C367" s="131"/>
      <c r="D367" s="131"/>
      <c r="E367" s="131"/>
      <c r="F367" s="131"/>
      <c r="G367" s="131"/>
      <c r="H367" s="131"/>
      <c r="I367" s="131"/>
    </row>
    <row r="368" spans="1:9">
      <c r="A368" s="131"/>
      <c r="B368" s="131"/>
      <c r="C368" s="131"/>
      <c r="D368" s="131"/>
      <c r="E368" s="131"/>
      <c r="F368" s="131"/>
      <c r="G368" s="131"/>
      <c r="H368" s="131"/>
      <c r="I368" s="131"/>
    </row>
    <row r="369" spans="1:9">
      <c r="A369" s="131"/>
      <c r="B369" s="131"/>
      <c r="C369" s="131"/>
      <c r="D369" s="131"/>
      <c r="E369" s="131"/>
      <c r="F369" s="131"/>
      <c r="G369" s="131"/>
      <c r="H369" s="131"/>
      <c r="I369" s="131"/>
    </row>
    <row r="370" spans="1:9">
      <c r="A370" s="131"/>
      <c r="B370" s="131"/>
      <c r="C370" s="131"/>
      <c r="D370" s="131"/>
      <c r="E370" s="131"/>
      <c r="F370" s="131"/>
      <c r="G370" s="131"/>
      <c r="H370" s="131"/>
      <c r="I370" s="131"/>
    </row>
    <row r="371" spans="1:9">
      <c r="A371" s="131"/>
      <c r="B371" s="131"/>
      <c r="C371" s="131"/>
      <c r="D371" s="131"/>
      <c r="E371" s="131"/>
      <c r="F371" s="131"/>
      <c r="G371" s="131"/>
      <c r="H371" s="131"/>
      <c r="I371" s="131"/>
    </row>
    <row r="372" spans="1:9">
      <c r="A372" s="131"/>
      <c r="B372" s="131"/>
      <c r="C372" s="131"/>
      <c r="D372" s="131"/>
      <c r="E372" s="131"/>
      <c r="F372" s="131"/>
      <c r="G372" s="131"/>
      <c r="H372" s="131"/>
      <c r="I372" s="131"/>
    </row>
    <row r="373" spans="1:9">
      <c r="A373" s="131"/>
      <c r="B373" s="131"/>
      <c r="C373" s="131"/>
      <c r="D373" s="131"/>
      <c r="E373" s="131"/>
      <c r="F373" s="131"/>
      <c r="G373" s="131"/>
      <c r="H373" s="131"/>
      <c r="I373" s="131"/>
    </row>
    <row r="374" spans="1:9">
      <c r="A374" s="131"/>
      <c r="B374" s="131"/>
      <c r="C374" s="131"/>
      <c r="D374" s="131"/>
      <c r="E374" s="131"/>
      <c r="F374" s="131"/>
      <c r="G374" s="131"/>
      <c r="H374" s="131"/>
      <c r="I374" s="131"/>
    </row>
    <row r="375" spans="1:9">
      <c r="A375" s="131"/>
      <c r="B375" s="131"/>
      <c r="C375" s="131"/>
      <c r="D375" s="131"/>
      <c r="E375" s="131"/>
      <c r="F375" s="131"/>
      <c r="G375" s="131"/>
      <c r="H375" s="131"/>
      <c r="I375" s="131"/>
    </row>
    <row r="376" spans="1:9">
      <c r="A376" s="131"/>
      <c r="B376" s="131"/>
      <c r="C376" s="131"/>
      <c r="D376" s="131"/>
      <c r="E376" s="131"/>
      <c r="F376" s="131"/>
      <c r="G376" s="131"/>
      <c r="H376" s="131"/>
      <c r="I376" s="131"/>
    </row>
    <row r="377" spans="1:9">
      <c r="A377" s="131"/>
      <c r="B377" s="131"/>
      <c r="C377" s="131"/>
      <c r="D377" s="131"/>
      <c r="E377" s="131"/>
      <c r="F377" s="131"/>
      <c r="G377" s="131"/>
      <c r="H377" s="131"/>
      <c r="I377" s="131"/>
    </row>
    <row r="378" spans="1:9">
      <c r="A378" s="131"/>
      <c r="B378" s="131"/>
      <c r="C378" s="131"/>
      <c r="D378" s="131"/>
      <c r="E378" s="131"/>
      <c r="F378" s="131"/>
      <c r="G378" s="131"/>
      <c r="H378" s="131"/>
      <c r="I378" s="131"/>
    </row>
    <row r="379" spans="1:9">
      <c r="A379" s="131"/>
      <c r="B379" s="131"/>
      <c r="C379" s="131"/>
      <c r="D379" s="131"/>
      <c r="E379" s="131"/>
      <c r="F379" s="131"/>
      <c r="G379" s="131"/>
      <c r="H379" s="131"/>
      <c r="I379" s="131"/>
    </row>
    <row r="380" spans="1:9">
      <c r="A380" s="131"/>
      <c r="B380" s="131"/>
      <c r="C380" s="131"/>
      <c r="D380" s="131"/>
      <c r="E380" s="131"/>
      <c r="F380" s="131"/>
      <c r="G380" s="131"/>
      <c r="H380" s="131"/>
      <c r="I380" s="131"/>
    </row>
    <row r="381" spans="1:9">
      <c r="A381" s="131"/>
      <c r="B381" s="131"/>
      <c r="C381" s="131"/>
      <c r="D381" s="131"/>
      <c r="E381" s="131"/>
      <c r="F381" s="131"/>
      <c r="G381" s="131"/>
      <c r="H381" s="131"/>
      <c r="I381" s="131"/>
    </row>
    <row r="382" spans="1:9">
      <c r="A382" s="131"/>
      <c r="B382" s="131"/>
      <c r="C382" s="131"/>
      <c r="D382" s="131"/>
      <c r="E382" s="131"/>
      <c r="F382" s="131"/>
      <c r="G382" s="131"/>
      <c r="H382" s="131"/>
      <c r="I382" s="131"/>
    </row>
    <row r="383" spans="1:9">
      <c r="A383" s="131"/>
      <c r="B383" s="131"/>
      <c r="C383" s="131"/>
      <c r="D383" s="131"/>
      <c r="E383" s="131"/>
      <c r="F383" s="131"/>
      <c r="G383" s="131"/>
      <c r="H383" s="131"/>
      <c r="I383" s="131"/>
    </row>
    <row r="384" spans="1:9">
      <c r="A384" s="131"/>
      <c r="B384" s="131"/>
      <c r="C384" s="131"/>
      <c r="D384" s="131"/>
      <c r="E384" s="131"/>
      <c r="F384" s="131"/>
      <c r="G384" s="131"/>
      <c r="H384" s="131"/>
      <c r="I384" s="131"/>
    </row>
    <row r="385" spans="1:9">
      <c r="A385" s="131"/>
      <c r="B385" s="131"/>
      <c r="C385" s="131"/>
      <c r="D385" s="131"/>
      <c r="E385" s="131"/>
      <c r="F385" s="131"/>
      <c r="G385" s="131"/>
      <c r="H385" s="131"/>
      <c r="I385" s="131"/>
    </row>
    <row r="386" spans="1:9">
      <c r="A386" s="131"/>
      <c r="B386" s="131"/>
      <c r="C386" s="131"/>
      <c r="D386" s="131"/>
      <c r="E386" s="131"/>
      <c r="F386" s="131"/>
      <c r="G386" s="131"/>
      <c r="H386" s="131"/>
      <c r="I386" s="131"/>
    </row>
    <row r="387" spans="1:9">
      <c r="A387" s="131"/>
      <c r="B387" s="131"/>
      <c r="C387" s="131"/>
      <c r="D387" s="131"/>
      <c r="E387" s="131"/>
      <c r="F387" s="131"/>
      <c r="G387" s="131"/>
      <c r="H387" s="131"/>
      <c r="I387" s="131"/>
    </row>
    <row r="388" spans="1:9">
      <c r="A388" s="131"/>
      <c r="B388" s="131"/>
      <c r="C388" s="131"/>
      <c r="D388" s="131"/>
      <c r="E388" s="131"/>
      <c r="F388" s="131"/>
      <c r="G388" s="131"/>
      <c r="H388" s="131"/>
      <c r="I388" s="131"/>
    </row>
    <row r="389" spans="1:9">
      <c r="A389" s="131"/>
      <c r="B389" s="131"/>
      <c r="C389" s="131"/>
      <c r="D389" s="131"/>
      <c r="E389" s="131"/>
      <c r="F389" s="131"/>
      <c r="G389" s="131"/>
      <c r="H389" s="131"/>
      <c r="I389" s="131"/>
    </row>
    <row r="390" spans="1:9">
      <c r="A390" s="131"/>
      <c r="B390" s="131"/>
      <c r="C390" s="131"/>
      <c r="D390" s="131"/>
      <c r="E390" s="131"/>
      <c r="F390" s="131"/>
      <c r="G390" s="131"/>
      <c r="H390" s="131"/>
      <c r="I390" s="131"/>
    </row>
    <row r="391" spans="1:9">
      <c r="A391" s="131"/>
      <c r="B391" s="131"/>
      <c r="C391" s="131"/>
      <c r="D391" s="131"/>
      <c r="E391" s="131"/>
      <c r="F391" s="131"/>
      <c r="G391" s="131"/>
      <c r="H391" s="131"/>
      <c r="I391" s="131"/>
    </row>
    <row r="392" spans="1:9">
      <c r="A392" s="131"/>
      <c r="B392" s="131"/>
      <c r="C392" s="131"/>
      <c r="D392" s="131"/>
      <c r="E392" s="131"/>
      <c r="F392" s="131"/>
      <c r="G392" s="131"/>
      <c r="H392" s="131"/>
      <c r="I392" s="131"/>
    </row>
    <row r="393" spans="1:9">
      <c r="A393" s="131"/>
      <c r="B393" s="131"/>
      <c r="C393" s="131"/>
      <c r="D393" s="131"/>
      <c r="E393" s="131"/>
      <c r="F393" s="131"/>
      <c r="G393" s="131"/>
      <c r="H393" s="131"/>
      <c r="I393" s="131"/>
    </row>
    <row r="394" spans="1:9">
      <c r="A394" s="131"/>
      <c r="B394" s="131"/>
      <c r="C394" s="131"/>
      <c r="D394" s="131"/>
      <c r="E394" s="131"/>
      <c r="F394" s="131"/>
      <c r="G394" s="131"/>
      <c r="H394" s="131"/>
      <c r="I394" s="131"/>
    </row>
    <row r="395" spans="1:9">
      <c r="A395" s="131"/>
      <c r="B395" s="131"/>
      <c r="C395" s="131"/>
      <c r="D395" s="131"/>
      <c r="E395" s="131"/>
      <c r="F395" s="131"/>
      <c r="G395" s="131"/>
      <c r="H395" s="131"/>
      <c r="I395" s="131"/>
    </row>
    <row r="396" spans="1:9">
      <c r="A396" s="131"/>
      <c r="B396" s="131"/>
      <c r="C396" s="131"/>
      <c r="D396" s="131"/>
      <c r="E396" s="131"/>
      <c r="F396" s="131"/>
      <c r="G396" s="131"/>
      <c r="H396" s="131"/>
      <c r="I396" s="131"/>
    </row>
    <row r="397" spans="1:9">
      <c r="A397" s="131"/>
      <c r="B397" s="131"/>
      <c r="C397" s="131"/>
      <c r="D397" s="131"/>
      <c r="E397" s="131"/>
      <c r="F397" s="131"/>
      <c r="G397" s="131"/>
      <c r="H397" s="131"/>
      <c r="I397" s="131"/>
    </row>
    <row r="398" spans="1:9">
      <c r="A398" s="131"/>
      <c r="B398" s="131"/>
      <c r="C398" s="131"/>
      <c r="D398" s="131"/>
      <c r="E398" s="131"/>
      <c r="F398" s="131"/>
      <c r="G398" s="131"/>
      <c r="H398" s="131"/>
      <c r="I398" s="131"/>
    </row>
    <row r="399" spans="1:9">
      <c r="A399" s="131"/>
      <c r="B399" s="131"/>
      <c r="C399" s="131"/>
      <c r="D399" s="131"/>
      <c r="E399" s="131"/>
      <c r="F399" s="131"/>
      <c r="G399" s="131"/>
      <c r="H399" s="131"/>
      <c r="I399" s="131"/>
    </row>
    <row r="400" spans="1:9">
      <c r="A400" s="131"/>
      <c r="B400" s="131"/>
      <c r="C400" s="131"/>
      <c r="D400" s="131"/>
      <c r="E400" s="131"/>
      <c r="F400" s="131"/>
      <c r="G400" s="131"/>
      <c r="H400" s="131"/>
      <c r="I400" s="131"/>
    </row>
    <row r="401" spans="1:9">
      <c r="A401" s="131"/>
      <c r="B401" s="131"/>
      <c r="C401" s="131"/>
      <c r="D401" s="131"/>
      <c r="E401" s="131"/>
      <c r="F401" s="131"/>
      <c r="G401" s="131"/>
      <c r="H401" s="131"/>
      <c r="I401" s="131"/>
    </row>
    <row r="402" spans="1:9">
      <c r="A402" s="131"/>
      <c r="B402" s="131"/>
      <c r="C402" s="131"/>
      <c r="D402" s="131"/>
      <c r="E402" s="131"/>
      <c r="F402" s="131"/>
      <c r="G402" s="131"/>
      <c r="H402" s="131"/>
      <c r="I402" s="131"/>
    </row>
    <row r="403" spans="1:9">
      <c r="A403" s="131"/>
      <c r="B403" s="131"/>
      <c r="C403" s="131"/>
      <c r="D403" s="131"/>
      <c r="E403" s="131"/>
      <c r="F403" s="131"/>
      <c r="G403" s="131"/>
      <c r="H403" s="131"/>
      <c r="I403" s="131"/>
    </row>
    <row r="404" spans="1:9">
      <c r="A404" s="131"/>
      <c r="B404" s="131"/>
      <c r="C404" s="131"/>
      <c r="D404" s="131"/>
      <c r="E404" s="131"/>
      <c r="F404" s="131"/>
      <c r="G404" s="131"/>
      <c r="H404" s="131"/>
      <c r="I404" s="131"/>
    </row>
    <row r="405" spans="1:9">
      <c r="A405" s="131"/>
      <c r="B405" s="131"/>
      <c r="C405" s="131"/>
      <c r="D405" s="131"/>
      <c r="E405" s="131"/>
      <c r="F405" s="131"/>
      <c r="G405" s="131"/>
      <c r="H405" s="131"/>
      <c r="I405" s="131"/>
    </row>
    <row r="406" spans="1:9">
      <c r="A406" s="131"/>
      <c r="B406" s="131"/>
      <c r="C406" s="131"/>
      <c r="D406" s="131"/>
      <c r="E406" s="131"/>
      <c r="F406" s="131"/>
      <c r="G406" s="131"/>
      <c r="H406" s="131"/>
      <c r="I406" s="131"/>
    </row>
    <row r="407" spans="1:9">
      <c r="A407" s="131"/>
      <c r="B407" s="131"/>
      <c r="C407" s="131"/>
      <c r="D407" s="131"/>
      <c r="E407" s="131"/>
      <c r="F407" s="131"/>
      <c r="G407" s="131"/>
      <c r="H407" s="131"/>
      <c r="I407" s="131"/>
    </row>
    <row r="408" spans="1:9">
      <c r="A408" s="131"/>
      <c r="B408" s="131"/>
      <c r="C408" s="131"/>
      <c r="D408" s="131"/>
      <c r="E408" s="131"/>
      <c r="F408" s="131"/>
      <c r="G408" s="131"/>
      <c r="H408" s="131"/>
      <c r="I408" s="131"/>
    </row>
    <row r="409" spans="1:9">
      <c r="A409" s="131"/>
      <c r="B409" s="131"/>
      <c r="C409" s="131"/>
      <c r="D409" s="131"/>
      <c r="E409" s="131"/>
      <c r="F409" s="131"/>
      <c r="G409" s="131"/>
      <c r="H409" s="131"/>
      <c r="I409" s="131"/>
    </row>
    <row r="410" spans="1:9">
      <c r="A410" s="131"/>
      <c r="B410" s="131"/>
      <c r="C410" s="131"/>
      <c r="D410" s="131"/>
      <c r="E410" s="131"/>
      <c r="F410" s="131"/>
      <c r="G410" s="131"/>
      <c r="H410" s="131"/>
      <c r="I410" s="131"/>
    </row>
    <row r="411" spans="1:9">
      <c r="A411" s="131"/>
      <c r="B411" s="131"/>
      <c r="C411" s="131"/>
      <c r="D411" s="131"/>
      <c r="E411" s="131"/>
      <c r="F411" s="131"/>
      <c r="G411" s="131"/>
      <c r="H411" s="131"/>
      <c r="I411" s="131"/>
    </row>
    <row r="412" spans="1:9">
      <c r="A412" s="131"/>
      <c r="B412" s="131"/>
      <c r="C412" s="131"/>
      <c r="D412" s="131"/>
      <c r="E412" s="131"/>
      <c r="F412" s="131"/>
      <c r="G412" s="131"/>
      <c r="H412" s="131"/>
      <c r="I412" s="131"/>
    </row>
    <row r="413" spans="1:9">
      <c r="A413" s="131"/>
      <c r="B413" s="131"/>
      <c r="C413" s="131"/>
      <c r="D413" s="131"/>
      <c r="E413" s="131"/>
      <c r="F413" s="131"/>
      <c r="G413" s="131"/>
      <c r="H413" s="131"/>
      <c r="I413" s="131"/>
    </row>
    <row r="414" spans="1:9">
      <c r="A414" s="131"/>
      <c r="B414" s="131"/>
      <c r="C414" s="131"/>
      <c r="D414" s="131"/>
      <c r="E414" s="131"/>
      <c r="F414" s="131"/>
      <c r="G414" s="131"/>
      <c r="H414" s="131"/>
      <c r="I414" s="131"/>
    </row>
    <row r="415" spans="1:9">
      <c r="A415" s="131"/>
      <c r="B415" s="131"/>
      <c r="C415" s="131"/>
      <c r="D415" s="131"/>
      <c r="E415" s="131"/>
      <c r="F415" s="131"/>
      <c r="G415" s="131"/>
      <c r="H415" s="131"/>
      <c r="I415" s="131"/>
    </row>
    <row r="416" spans="1:9">
      <c r="A416" s="131"/>
      <c r="B416" s="131"/>
      <c r="C416" s="131"/>
      <c r="D416" s="131"/>
      <c r="E416" s="131"/>
      <c r="F416" s="131"/>
      <c r="G416" s="131"/>
      <c r="H416" s="131"/>
      <c r="I416" s="131"/>
    </row>
    <row r="417" spans="1:9">
      <c r="A417" s="131"/>
      <c r="B417" s="131"/>
      <c r="C417" s="131"/>
      <c r="D417" s="131"/>
      <c r="E417" s="131"/>
      <c r="F417" s="131"/>
      <c r="G417" s="131"/>
      <c r="H417" s="131"/>
      <c r="I417" s="131"/>
    </row>
    <row r="418" spans="1:9">
      <c r="A418" s="131"/>
      <c r="B418" s="131"/>
      <c r="C418" s="131"/>
      <c r="D418" s="131"/>
      <c r="E418" s="131"/>
      <c r="F418" s="131"/>
      <c r="G418" s="131"/>
      <c r="H418" s="131"/>
      <c r="I418" s="131"/>
    </row>
    <row r="419" spans="1:9">
      <c r="A419" s="131"/>
      <c r="B419" s="131"/>
      <c r="C419" s="131"/>
      <c r="D419" s="131"/>
      <c r="E419" s="131"/>
      <c r="F419" s="131"/>
      <c r="G419" s="131"/>
      <c r="H419" s="131"/>
      <c r="I419" s="131"/>
    </row>
    <row r="420" spans="1:9">
      <c r="A420" s="131"/>
      <c r="B420" s="131"/>
      <c r="C420" s="131"/>
      <c r="D420" s="131"/>
      <c r="E420" s="131"/>
      <c r="F420" s="131"/>
      <c r="G420" s="131"/>
      <c r="H420" s="131"/>
      <c r="I420" s="131"/>
    </row>
    <row r="421" spans="1:9">
      <c r="A421" s="131"/>
      <c r="B421" s="131"/>
      <c r="C421" s="131"/>
      <c r="D421" s="131"/>
      <c r="E421" s="131"/>
      <c r="F421" s="131"/>
      <c r="G421" s="131"/>
      <c r="H421" s="131"/>
      <c r="I421" s="131"/>
    </row>
    <row r="422" spans="1:9">
      <c r="A422" s="131"/>
      <c r="B422" s="131"/>
      <c r="C422" s="131"/>
      <c r="D422" s="131"/>
      <c r="E422" s="131"/>
      <c r="F422" s="131"/>
      <c r="G422" s="131"/>
      <c r="H422" s="131"/>
      <c r="I422" s="131"/>
    </row>
    <row r="423" spans="1:9">
      <c r="A423" s="131"/>
      <c r="B423" s="131"/>
      <c r="C423" s="131"/>
      <c r="D423" s="131"/>
      <c r="E423" s="131"/>
      <c r="F423" s="131"/>
      <c r="G423" s="131"/>
      <c r="H423" s="131"/>
      <c r="I423" s="131"/>
    </row>
    <row r="424" spans="1:9">
      <c r="A424" s="131"/>
      <c r="B424" s="131"/>
      <c r="C424" s="131"/>
      <c r="D424" s="131"/>
      <c r="E424" s="131"/>
      <c r="F424" s="131"/>
      <c r="G424" s="131"/>
      <c r="H424" s="131"/>
      <c r="I424" s="131"/>
    </row>
    <row r="425" spans="1:9">
      <c r="A425" s="131"/>
      <c r="B425" s="131"/>
      <c r="C425" s="131"/>
      <c r="D425" s="131"/>
      <c r="E425" s="131"/>
      <c r="F425" s="131"/>
      <c r="G425" s="131"/>
      <c r="H425" s="131"/>
      <c r="I425" s="131"/>
    </row>
    <row r="426" spans="1:9">
      <c r="A426" s="131"/>
      <c r="B426" s="131"/>
      <c r="C426" s="131"/>
      <c r="D426" s="131"/>
      <c r="E426" s="131"/>
      <c r="F426" s="131"/>
      <c r="G426" s="131"/>
      <c r="H426" s="131"/>
      <c r="I426" s="131"/>
    </row>
    <row r="427" spans="1:9">
      <c r="A427" s="131"/>
      <c r="B427" s="131"/>
      <c r="C427" s="131"/>
      <c r="D427" s="131"/>
      <c r="E427" s="131"/>
      <c r="F427" s="131"/>
      <c r="G427" s="131"/>
      <c r="H427" s="131"/>
      <c r="I427" s="131"/>
    </row>
    <row r="428" spans="1:9">
      <c r="A428" s="131"/>
      <c r="B428" s="131"/>
      <c r="C428" s="131"/>
      <c r="D428" s="131"/>
      <c r="E428" s="131"/>
      <c r="F428" s="131"/>
      <c r="G428" s="131"/>
      <c r="H428" s="131"/>
      <c r="I428" s="131"/>
    </row>
    <row r="429" spans="1:9">
      <c r="A429" s="131"/>
      <c r="B429" s="131"/>
      <c r="C429" s="131"/>
      <c r="D429" s="131"/>
      <c r="E429" s="131"/>
      <c r="F429" s="131"/>
      <c r="G429" s="131"/>
      <c r="H429" s="131"/>
      <c r="I429" s="131"/>
    </row>
    <row r="430" spans="1:9">
      <c r="A430" s="131"/>
      <c r="B430" s="131"/>
      <c r="C430" s="131"/>
      <c r="D430" s="131"/>
      <c r="E430" s="131"/>
      <c r="F430" s="131"/>
      <c r="G430" s="131"/>
      <c r="H430" s="131"/>
      <c r="I430" s="131"/>
    </row>
    <row r="431" spans="1:9">
      <c r="A431" s="131"/>
      <c r="B431" s="131"/>
      <c r="C431" s="131"/>
      <c r="D431" s="131"/>
      <c r="E431" s="131"/>
      <c r="F431" s="131"/>
      <c r="G431" s="131"/>
      <c r="H431" s="131"/>
      <c r="I431" s="131"/>
    </row>
    <row r="432" spans="1:9">
      <c r="A432" s="131"/>
      <c r="B432" s="131"/>
      <c r="C432" s="131"/>
      <c r="D432" s="131"/>
      <c r="E432" s="131"/>
      <c r="F432" s="131"/>
      <c r="G432" s="131"/>
      <c r="H432" s="131"/>
      <c r="I432" s="131"/>
    </row>
    <row r="433" spans="1:9">
      <c r="A433" s="131"/>
      <c r="B433" s="131"/>
      <c r="C433" s="131"/>
      <c r="D433" s="131"/>
      <c r="E433" s="131"/>
      <c r="F433" s="131"/>
      <c r="G433" s="131"/>
      <c r="H433" s="131"/>
      <c r="I433" s="131"/>
    </row>
    <row r="434" spans="1:9">
      <c r="A434" s="131"/>
      <c r="B434" s="131"/>
      <c r="C434" s="131"/>
      <c r="D434" s="131"/>
      <c r="E434" s="131"/>
      <c r="F434" s="131"/>
      <c r="G434" s="131"/>
      <c r="H434" s="131"/>
      <c r="I434" s="131"/>
    </row>
    <row r="435" spans="1:9">
      <c r="A435" s="131"/>
      <c r="B435" s="131"/>
      <c r="C435" s="131"/>
      <c r="D435" s="131"/>
      <c r="E435" s="131"/>
      <c r="F435" s="131"/>
      <c r="G435" s="131"/>
      <c r="H435" s="131"/>
      <c r="I435" s="131"/>
    </row>
    <row r="436" spans="1:9">
      <c r="A436" s="131"/>
      <c r="B436" s="131"/>
      <c r="C436" s="131"/>
      <c r="D436" s="131"/>
      <c r="E436" s="131"/>
      <c r="F436" s="131"/>
      <c r="G436" s="131"/>
      <c r="H436" s="131"/>
      <c r="I436" s="131"/>
    </row>
    <row r="437" spans="1:9">
      <c r="A437" s="131"/>
      <c r="B437" s="131"/>
      <c r="C437" s="131"/>
      <c r="D437" s="131"/>
      <c r="E437" s="131"/>
      <c r="F437" s="131"/>
      <c r="G437" s="131"/>
      <c r="H437" s="131"/>
      <c r="I437" s="131"/>
    </row>
    <row r="438" spans="1:9">
      <c r="A438" s="131"/>
      <c r="B438" s="131"/>
      <c r="C438" s="131"/>
      <c r="D438" s="131"/>
      <c r="E438" s="131"/>
      <c r="F438" s="131"/>
      <c r="G438" s="131"/>
      <c r="H438" s="131"/>
      <c r="I438" s="131"/>
    </row>
    <row r="439" spans="1:9">
      <c r="A439" s="131"/>
      <c r="B439" s="131"/>
      <c r="C439" s="131"/>
      <c r="D439" s="131"/>
      <c r="E439" s="131"/>
      <c r="F439" s="131"/>
      <c r="G439" s="131"/>
      <c r="H439" s="131"/>
      <c r="I439" s="131"/>
    </row>
    <row r="440" spans="1:9">
      <c r="A440" s="131"/>
      <c r="B440" s="131"/>
      <c r="C440" s="131"/>
      <c r="D440" s="131"/>
      <c r="E440" s="131"/>
      <c r="F440" s="131"/>
      <c r="G440" s="131"/>
      <c r="H440" s="131"/>
      <c r="I440" s="131"/>
    </row>
    <row r="441" spans="1:9">
      <c r="A441" s="131"/>
      <c r="B441" s="131"/>
      <c r="C441" s="131"/>
      <c r="D441" s="131"/>
      <c r="E441" s="131"/>
      <c r="F441" s="131"/>
      <c r="G441" s="131"/>
      <c r="H441" s="131"/>
      <c r="I441" s="131"/>
    </row>
    <row r="442" spans="1:9">
      <c r="A442" s="131"/>
      <c r="B442" s="131"/>
      <c r="C442" s="131"/>
      <c r="D442" s="131"/>
      <c r="E442" s="131"/>
      <c r="F442" s="131"/>
      <c r="G442" s="131"/>
      <c r="H442" s="131"/>
      <c r="I442" s="131"/>
    </row>
    <row r="443" spans="1:9">
      <c r="A443" s="131"/>
      <c r="B443" s="131"/>
      <c r="C443" s="131"/>
      <c r="D443" s="131"/>
      <c r="E443" s="131"/>
      <c r="F443" s="131"/>
      <c r="G443" s="131"/>
      <c r="H443" s="131"/>
      <c r="I443" s="131"/>
    </row>
    <row r="444" spans="1:9">
      <c r="A444" s="131"/>
      <c r="B444" s="131"/>
      <c r="C444" s="131"/>
      <c r="D444" s="131"/>
      <c r="E444" s="131"/>
      <c r="F444" s="131"/>
      <c r="G444" s="131"/>
      <c r="H444" s="131"/>
      <c r="I444" s="131"/>
    </row>
    <row r="445" spans="1:9">
      <c r="A445" s="131"/>
      <c r="B445" s="131"/>
      <c r="C445" s="131"/>
      <c r="D445" s="131"/>
      <c r="E445" s="131"/>
      <c r="F445" s="131"/>
      <c r="G445" s="131"/>
      <c r="H445" s="131"/>
      <c r="I445" s="131"/>
    </row>
    <row r="446" spans="1:9">
      <c r="A446" s="131"/>
      <c r="B446" s="131"/>
      <c r="C446" s="131"/>
      <c r="D446" s="131"/>
      <c r="E446" s="131"/>
      <c r="F446" s="131"/>
      <c r="G446" s="131"/>
      <c r="H446" s="131"/>
      <c r="I446" s="131"/>
    </row>
    <row r="447" spans="1:9">
      <c r="A447" s="131"/>
      <c r="B447" s="131"/>
      <c r="C447" s="131"/>
      <c r="D447" s="131"/>
      <c r="E447" s="131"/>
      <c r="F447" s="131"/>
      <c r="G447" s="131"/>
      <c r="H447" s="131"/>
      <c r="I447" s="131"/>
    </row>
    <row r="448" spans="1:9">
      <c r="A448" s="131"/>
      <c r="B448" s="131"/>
      <c r="C448" s="131"/>
      <c r="D448" s="131"/>
      <c r="E448" s="131"/>
      <c r="F448" s="131"/>
      <c r="G448" s="131"/>
      <c r="H448" s="131"/>
      <c r="I448" s="131"/>
    </row>
    <row r="449" spans="1:9">
      <c r="A449" s="131"/>
      <c r="B449" s="131"/>
      <c r="C449" s="131"/>
      <c r="D449" s="131"/>
      <c r="E449" s="131"/>
      <c r="F449" s="131"/>
      <c r="G449" s="131"/>
      <c r="H449" s="131"/>
      <c r="I449" s="131"/>
    </row>
    <row r="450" spans="1:9">
      <c r="A450" s="131"/>
      <c r="B450" s="131"/>
      <c r="C450" s="131"/>
      <c r="D450" s="131"/>
      <c r="E450" s="131"/>
      <c r="F450" s="131"/>
      <c r="G450" s="131"/>
      <c r="H450" s="131"/>
      <c r="I450" s="131"/>
    </row>
    <row r="451" spans="1:9">
      <c r="A451" s="131"/>
      <c r="B451" s="131"/>
      <c r="C451" s="131"/>
      <c r="D451" s="131"/>
      <c r="E451" s="131"/>
      <c r="F451" s="131"/>
      <c r="G451" s="131"/>
      <c r="H451" s="131"/>
      <c r="I451" s="131"/>
    </row>
    <row r="452" spans="1:9">
      <c r="A452" s="131"/>
      <c r="B452" s="131"/>
      <c r="C452" s="131"/>
      <c r="D452" s="131"/>
      <c r="E452" s="131"/>
      <c r="F452" s="131"/>
      <c r="G452" s="131"/>
      <c r="H452" s="131"/>
      <c r="I452" s="131"/>
    </row>
    <row r="453" spans="1:9">
      <c r="A453" s="131"/>
      <c r="B453" s="131"/>
      <c r="C453" s="131"/>
      <c r="D453" s="131"/>
      <c r="E453" s="131"/>
      <c r="F453" s="131"/>
      <c r="G453" s="131"/>
      <c r="H453" s="131"/>
      <c r="I453" s="131"/>
    </row>
    <row r="454" spans="1:9">
      <c r="A454" s="131"/>
      <c r="B454" s="131"/>
      <c r="C454" s="131"/>
      <c r="D454" s="131"/>
      <c r="E454" s="131"/>
      <c r="F454" s="131"/>
      <c r="G454" s="131"/>
      <c r="H454" s="131"/>
      <c r="I454" s="131"/>
    </row>
    <row r="455" spans="1:9">
      <c r="A455" s="131"/>
      <c r="B455" s="131"/>
      <c r="C455" s="131"/>
      <c r="D455" s="131"/>
      <c r="E455" s="131"/>
      <c r="F455" s="131"/>
      <c r="G455" s="131"/>
      <c r="H455" s="131"/>
      <c r="I455" s="131"/>
    </row>
    <row r="456" spans="1:9">
      <c r="A456" s="131"/>
      <c r="B456" s="131"/>
      <c r="C456" s="131"/>
      <c r="D456" s="131"/>
      <c r="E456" s="131"/>
      <c r="F456" s="131"/>
      <c r="G456" s="131"/>
      <c r="H456" s="131"/>
      <c r="I456" s="131"/>
    </row>
    <row r="457" spans="1:9">
      <c r="A457" s="131"/>
      <c r="B457" s="131"/>
      <c r="C457" s="131"/>
      <c r="D457" s="131"/>
      <c r="E457" s="131"/>
      <c r="F457" s="131"/>
      <c r="G457" s="131"/>
      <c r="H457" s="131"/>
      <c r="I457" s="131"/>
    </row>
    <row r="458" spans="1:9">
      <c r="A458" s="131"/>
      <c r="B458" s="131"/>
      <c r="C458" s="131"/>
      <c r="D458" s="131"/>
      <c r="E458" s="131"/>
      <c r="F458" s="131"/>
      <c r="G458" s="131"/>
      <c r="H458" s="131"/>
      <c r="I458" s="131"/>
    </row>
    <row r="459" spans="1:9">
      <c r="A459" s="131"/>
      <c r="B459" s="131"/>
      <c r="C459" s="131"/>
      <c r="D459" s="131"/>
      <c r="E459" s="131"/>
      <c r="F459" s="131"/>
      <c r="G459" s="131"/>
      <c r="H459" s="131"/>
      <c r="I459" s="131"/>
    </row>
    <row r="460" spans="1:9">
      <c r="A460" s="131"/>
      <c r="B460" s="131"/>
      <c r="C460" s="131"/>
      <c r="D460" s="131"/>
      <c r="E460" s="131"/>
      <c r="F460" s="131"/>
      <c r="G460" s="131"/>
      <c r="H460" s="131"/>
      <c r="I460" s="131"/>
    </row>
    <row r="461" spans="1:9">
      <c r="A461" s="131"/>
      <c r="B461" s="131"/>
      <c r="C461" s="131"/>
      <c r="D461" s="131"/>
      <c r="E461" s="131"/>
      <c r="F461" s="131"/>
      <c r="G461" s="131"/>
      <c r="H461" s="131"/>
      <c r="I461" s="131"/>
    </row>
    <row r="462" spans="1:9">
      <c r="A462" s="131"/>
      <c r="B462" s="131"/>
      <c r="C462" s="131"/>
      <c r="D462" s="131"/>
      <c r="E462" s="131"/>
      <c r="F462" s="131"/>
      <c r="G462" s="131"/>
      <c r="H462" s="131"/>
      <c r="I462" s="131"/>
    </row>
    <row r="463" spans="1:9">
      <c r="A463" s="131"/>
      <c r="B463" s="131"/>
      <c r="C463" s="131"/>
      <c r="D463" s="131"/>
      <c r="E463" s="131"/>
      <c r="F463" s="131"/>
      <c r="G463" s="131"/>
      <c r="H463" s="131"/>
      <c r="I463" s="131"/>
    </row>
    <row r="464" spans="1:9">
      <c r="A464" s="131"/>
      <c r="B464" s="131"/>
      <c r="C464" s="131"/>
      <c r="D464" s="131"/>
      <c r="E464" s="131"/>
      <c r="F464" s="131"/>
      <c r="G464" s="131"/>
      <c r="H464" s="131"/>
      <c r="I464" s="131"/>
    </row>
    <row r="465" spans="1:9">
      <c r="A465" s="131"/>
      <c r="B465" s="131"/>
      <c r="C465" s="131"/>
      <c r="D465" s="131"/>
      <c r="E465" s="131"/>
      <c r="F465" s="131"/>
      <c r="G465" s="131"/>
      <c r="H465" s="131"/>
      <c r="I465" s="131"/>
    </row>
    <row r="466" spans="1:9">
      <c r="A466" s="131"/>
      <c r="B466" s="131"/>
      <c r="C466" s="131"/>
      <c r="D466" s="131"/>
      <c r="E466" s="131"/>
      <c r="F466" s="131"/>
      <c r="G466" s="131"/>
      <c r="H466" s="131"/>
      <c r="I466" s="131"/>
    </row>
    <row r="467" spans="1:9">
      <c r="A467" s="131"/>
      <c r="B467" s="131"/>
      <c r="C467" s="131"/>
      <c r="D467" s="131"/>
      <c r="E467" s="131"/>
      <c r="F467" s="131"/>
      <c r="G467" s="131"/>
      <c r="H467" s="131"/>
      <c r="I467" s="131"/>
    </row>
    <row r="468" spans="1:9">
      <c r="A468" s="131"/>
      <c r="B468" s="131"/>
      <c r="C468" s="131"/>
      <c r="D468" s="131"/>
      <c r="E468" s="131"/>
      <c r="F468" s="131"/>
      <c r="G468" s="131"/>
      <c r="H468" s="131"/>
      <c r="I468" s="131"/>
    </row>
    <row r="469" spans="1:9">
      <c r="A469" s="131"/>
      <c r="B469" s="131"/>
      <c r="C469" s="131"/>
      <c r="D469" s="131"/>
      <c r="E469" s="131"/>
      <c r="F469" s="131"/>
      <c r="G469" s="131"/>
      <c r="H469" s="131"/>
      <c r="I469" s="131"/>
    </row>
    <row r="470" spans="1:9">
      <c r="A470" s="131"/>
      <c r="B470" s="131"/>
      <c r="C470" s="131"/>
      <c r="D470" s="131"/>
      <c r="E470" s="131"/>
      <c r="F470" s="131"/>
      <c r="G470" s="131"/>
      <c r="H470" s="131"/>
      <c r="I470" s="131"/>
    </row>
    <row r="471" spans="1:9">
      <c r="A471" s="131"/>
      <c r="B471" s="131"/>
      <c r="C471" s="131"/>
      <c r="D471" s="131"/>
      <c r="E471" s="131"/>
      <c r="F471" s="131"/>
      <c r="G471" s="131"/>
      <c r="H471" s="131"/>
      <c r="I471" s="131"/>
    </row>
    <row r="472" spans="1:9">
      <c r="A472" s="131"/>
      <c r="B472" s="131"/>
      <c r="C472" s="131"/>
      <c r="D472" s="131"/>
      <c r="E472" s="131"/>
      <c r="F472" s="131"/>
      <c r="G472" s="131"/>
      <c r="H472" s="131"/>
      <c r="I472" s="131"/>
    </row>
    <row r="473" spans="1:9">
      <c r="A473" s="131"/>
      <c r="B473" s="131"/>
      <c r="C473" s="131"/>
      <c r="D473" s="131"/>
      <c r="E473" s="131"/>
      <c r="F473" s="131"/>
      <c r="G473" s="131"/>
      <c r="H473" s="131"/>
      <c r="I473" s="131"/>
    </row>
    <row r="474" spans="1:9">
      <c r="A474" s="131"/>
      <c r="B474" s="131"/>
      <c r="C474" s="131"/>
      <c r="D474" s="131"/>
      <c r="E474" s="131"/>
      <c r="F474" s="131"/>
      <c r="G474" s="131"/>
      <c r="H474" s="131"/>
      <c r="I474" s="131"/>
    </row>
    <row r="475" spans="1:9">
      <c r="A475" s="131"/>
      <c r="B475" s="131"/>
      <c r="C475" s="131"/>
      <c r="D475" s="131"/>
      <c r="E475" s="131"/>
      <c r="F475" s="131"/>
      <c r="G475" s="131"/>
      <c r="H475" s="131"/>
      <c r="I475" s="131"/>
    </row>
    <row r="476" spans="1:9">
      <c r="A476" s="131"/>
      <c r="B476" s="131"/>
      <c r="C476" s="131"/>
      <c r="D476" s="131"/>
      <c r="E476" s="131"/>
      <c r="F476" s="131"/>
      <c r="G476" s="131"/>
      <c r="H476" s="131"/>
      <c r="I476" s="131"/>
    </row>
    <row r="477" spans="1:9">
      <c r="A477" s="131"/>
      <c r="B477" s="131"/>
      <c r="C477" s="131"/>
      <c r="D477" s="131"/>
      <c r="E477" s="131"/>
      <c r="F477" s="131"/>
      <c r="G477" s="131"/>
      <c r="H477" s="131"/>
      <c r="I477" s="131"/>
    </row>
    <row r="478" spans="1:9">
      <c r="A478" s="131"/>
      <c r="B478" s="131"/>
      <c r="C478" s="131"/>
      <c r="D478" s="131"/>
      <c r="E478" s="131"/>
      <c r="F478" s="131"/>
      <c r="G478" s="131"/>
      <c r="H478" s="131"/>
      <c r="I478" s="131"/>
    </row>
    <row r="479" spans="1:9">
      <c r="A479" s="131"/>
      <c r="B479" s="131"/>
      <c r="C479" s="131"/>
      <c r="D479" s="131"/>
      <c r="E479" s="131"/>
      <c r="F479" s="131"/>
      <c r="G479" s="131"/>
      <c r="H479" s="131"/>
      <c r="I479" s="131"/>
    </row>
    <row r="480" spans="1:9">
      <c r="A480" s="131"/>
      <c r="B480" s="131"/>
      <c r="C480" s="131"/>
      <c r="D480" s="131"/>
      <c r="E480" s="131"/>
      <c r="F480" s="131"/>
      <c r="G480" s="131"/>
      <c r="H480" s="131"/>
      <c r="I480" s="131"/>
    </row>
    <row r="481" spans="1:9">
      <c r="A481" s="131"/>
      <c r="B481" s="131"/>
      <c r="C481" s="131"/>
      <c r="D481" s="131"/>
      <c r="E481" s="131"/>
      <c r="F481" s="131"/>
      <c r="G481" s="131"/>
      <c r="H481" s="131"/>
      <c r="I481" s="131"/>
    </row>
    <row r="482" spans="1:9">
      <c r="A482" s="131"/>
      <c r="B482" s="131"/>
      <c r="C482" s="131"/>
      <c r="D482" s="131"/>
      <c r="E482" s="131"/>
      <c r="F482" s="131"/>
      <c r="G482" s="131"/>
      <c r="H482" s="131"/>
      <c r="I482" s="131"/>
    </row>
    <row r="483" spans="1:9">
      <c r="A483" s="131"/>
      <c r="B483" s="131"/>
      <c r="C483" s="131"/>
      <c r="D483" s="131"/>
      <c r="E483" s="131"/>
      <c r="F483" s="131"/>
      <c r="G483" s="131"/>
      <c r="H483" s="131"/>
      <c r="I483" s="131"/>
    </row>
    <row r="484" spans="1:9">
      <c r="A484" s="131"/>
      <c r="B484" s="131"/>
      <c r="C484" s="131"/>
      <c r="D484" s="131"/>
      <c r="E484" s="131"/>
      <c r="F484" s="131"/>
      <c r="G484" s="131"/>
      <c r="H484" s="131"/>
      <c r="I484" s="131"/>
    </row>
    <row r="485" spans="1:9">
      <c r="A485" s="131"/>
      <c r="B485" s="131"/>
      <c r="C485" s="131"/>
      <c r="D485" s="131"/>
      <c r="E485" s="131"/>
      <c r="F485" s="131"/>
      <c r="G485" s="131"/>
      <c r="H485" s="131"/>
      <c r="I485" s="131"/>
    </row>
    <row r="486" spans="1:9">
      <c r="A486" s="131"/>
      <c r="B486" s="131"/>
      <c r="C486" s="131"/>
      <c r="D486" s="131"/>
      <c r="E486" s="131"/>
      <c r="F486" s="131"/>
      <c r="G486" s="131"/>
      <c r="H486" s="131"/>
      <c r="I486" s="131"/>
    </row>
    <row r="487" spans="1:9">
      <c r="A487" s="131"/>
      <c r="B487" s="131"/>
      <c r="C487" s="131"/>
      <c r="D487" s="131"/>
      <c r="E487" s="131"/>
      <c r="F487" s="131"/>
      <c r="G487" s="131"/>
      <c r="H487" s="131"/>
      <c r="I487" s="131"/>
    </row>
    <row r="488" spans="1:9">
      <c r="A488" s="131"/>
      <c r="B488" s="131"/>
      <c r="C488" s="131"/>
      <c r="D488" s="131"/>
      <c r="E488" s="131"/>
      <c r="F488" s="131"/>
      <c r="G488" s="131"/>
      <c r="H488" s="131"/>
      <c r="I488" s="131"/>
    </row>
  </sheetData>
  <conditionalFormatting sqref="B9 B30:G30 B11 B13 B15 B17 B19 B21 B23 B25 B27 B29 B31 B33 B35 B37 B39 B41 B43 B45 B47 B49 B51 B53 B55 B57 B59 B61 B63 B65 B67 B69 B71 B73 B75 B77 B79 B81 B83 B85 B87 B89 B91 B93 B95 B97 B99 B101 B103 B105 B107">
    <cfRule type="expression" dxfId="27" priority="1" stopIfTrue="1">
      <formula>#REF!="Closed"</formula>
    </cfRule>
  </conditionalFormatting>
  <conditionalFormatting sqref="A108:E108 A9:A107 B13:E107 F13:G108 H9:I108 B9:G12">
    <cfRule type="expression" dxfId="26" priority="2" stopIfTrue="1">
      <formula>#REF!="Closed"</formula>
    </cfRule>
    <cfRule type="expression" dxfId="25" priority="3" stopIfTrue="1">
      <formula>#REF!="Accepted"</formula>
    </cfRule>
  </conditionalFormatting>
  <conditionalFormatting sqref="A10:A108 A9:I9 B11:I11 B13:I13 B15:I15 B17:I17 B19:I19 B21:I21 B23:I23 B25:I25 B27:I27 B29:I29 B31:I31 B33:I33 B35:I35 B37:I37 B39:I39 B41:I41 B43:I43 B45:I45 B47:I47 B49:I49 B51:I51 B53:I53 B55:I55 B57:I57 B59:I59 B61:I61 B63:I63 B65:I65 B67:I67 B69:I69 B71:I71 B73:I73 B75:I75 B77:I77 B79:I79 B81:I81 B83:I83 B85:I85 B87:I87 B89:I89 B91:I91 B93:I93 B95:I95 B97:I97 B99:I99 B101:I101 B103:I103 B105:I105 B107:I107">
    <cfRule type="expression" dxfId="24" priority="4" stopIfTrue="1">
      <formula>#REF!="Closed"</formula>
    </cfRule>
  </conditionalFormatting>
  <dataValidations count="1">
    <dataValidation allowBlank="1" showInputMessage="1" showErrorMessage="1" promptTitle="Date:" prompt="Enter the date of the board meeting" sqref="A9:A248" xr:uid="{00000000-0002-0000-0400-000000000000}"/>
  </dataValidations>
  <pageMargins left="0.19685039370078741" right="0.19685039370078741" top="0.59055118110236227" bottom="0.59055118110236227" header="0.19685039370078741" footer="0.19685039370078741"/>
  <pageSetup paperSize="9" scale="66" fitToHeight="10" orientation="landscape" r:id="rId1"/>
  <headerFooter alignWithMargins="0">
    <oddHeader>&amp;LBT Retail: Consumer: Voice Programme: CPN467 June Project Log&amp;C&amp;"Arial,Bold"&amp;11&amp;A&amp;R&amp;"Arial,Bold"In Strictest Confidence</oddHeader>
    <oddFooter>&amp;L&amp;"Arial,Bold"&amp;8In Strictest Confidence&amp;R&amp;8&amp;F: &amp;D: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H77"/>
  <sheetViews>
    <sheetView showGridLines="0" zoomScale="80" zoomScaleNormal="80" workbookViewId="0">
      <selection activeCell="F16" sqref="F16"/>
    </sheetView>
  </sheetViews>
  <sheetFormatPr defaultColWidth="9.140625" defaultRowHeight="12.75"/>
  <cols>
    <col min="1" max="1" width="9.140625" style="2"/>
    <col min="2" max="2" width="11" style="2" customWidth="1"/>
    <col min="3" max="3" width="17.140625" style="1" customWidth="1"/>
    <col min="4" max="4" width="13.42578125" style="2" customWidth="1"/>
    <col min="5" max="5" width="6.5703125" style="2" customWidth="1"/>
    <col min="6" max="7" width="22" style="2" customWidth="1"/>
    <col min="8" max="8" width="15.5703125" style="2" customWidth="1"/>
    <col min="9" max="9" width="15.7109375" style="2" customWidth="1"/>
    <col min="10" max="10" width="21.42578125" style="2" customWidth="1"/>
    <col min="11" max="13" width="22.7109375" style="2" customWidth="1"/>
    <col min="14" max="14" width="19.140625" style="2" customWidth="1"/>
    <col min="15" max="15" width="16.42578125" style="2" customWidth="1"/>
    <col min="16" max="16" width="12.7109375" style="24" customWidth="1"/>
    <col min="17" max="17" width="14.140625" style="2" customWidth="1"/>
    <col min="18" max="18" width="13.5703125" style="4" customWidth="1"/>
    <col min="19" max="19" width="15.42578125" style="4" customWidth="1"/>
    <col min="20" max="20" width="13.5703125" style="4" customWidth="1"/>
    <col min="21" max="24" width="20.7109375" style="2" customWidth="1"/>
    <col min="25" max="25" width="13.28515625" style="2" customWidth="1"/>
    <col min="26" max="27" width="14.42578125" style="2" customWidth="1"/>
    <col min="28" max="28" width="15" style="2" customWidth="1"/>
    <col min="29" max="29" width="14.42578125" style="2" customWidth="1"/>
    <col min="30" max="33" width="12.85546875" style="2" customWidth="1"/>
    <col min="34" max="34" width="10.85546875" style="2" customWidth="1"/>
    <col min="35" max="35" width="20.28515625" style="2" customWidth="1"/>
    <col min="36" max="36" width="12" style="1" customWidth="1"/>
    <col min="37" max="37" width="13.85546875" style="2" customWidth="1"/>
    <col min="38" max="39" width="9.140625" style="2"/>
    <col min="40" max="40" width="18.140625" style="2" customWidth="1"/>
    <col min="41" max="45" width="17.85546875" style="2" customWidth="1"/>
    <col min="46" max="46" width="9.140625" style="2"/>
    <col min="47" max="47" width="13.42578125" style="2" customWidth="1"/>
    <col min="48" max="48" width="11.5703125" style="2" customWidth="1"/>
    <col min="49" max="50" width="9.140625" style="24"/>
    <col min="51" max="51" width="10.140625" style="24" customWidth="1"/>
    <col min="52" max="53" width="9.140625" style="2"/>
    <col min="54" max="54" width="10.28515625" style="2" customWidth="1"/>
    <col min="55" max="56" width="9.140625" style="2"/>
    <col min="57" max="57" width="9.85546875" style="2" customWidth="1"/>
    <col min="58" max="59" width="9.140625" style="2"/>
    <col min="60" max="60" width="10.140625" style="2" customWidth="1"/>
    <col min="61" max="16384" width="9.140625" style="2"/>
  </cols>
  <sheetData>
    <row r="1" spans="1:60">
      <c r="A1" s="338"/>
      <c r="AN1" s="319"/>
      <c r="AO1" s="319"/>
      <c r="AP1" s="319"/>
      <c r="AQ1" s="319"/>
      <c r="AR1" s="320"/>
      <c r="AS1" s="89"/>
      <c r="AT1" s="90"/>
    </row>
    <row r="2" spans="1:60" ht="18">
      <c r="A2" s="239" t="s">
        <v>663</v>
      </c>
      <c r="AN2" s="149" t="s">
        <v>654</v>
      </c>
      <c r="AW2" s="149" t="s">
        <v>646</v>
      </c>
    </row>
    <row r="3" spans="1:60" ht="18">
      <c r="A3" s="22" t="s">
        <v>29</v>
      </c>
      <c r="B3" s="19"/>
      <c r="C3" s="31">
        <f>+'Cover sheet'!E5</f>
        <v>0</v>
      </c>
      <c r="J3" s="367" t="s">
        <v>653</v>
      </c>
      <c r="K3" s="368"/>
      <c r="L3" s="369"/>
      <c r="N3" s="24"/>
      <c r="O3" s="143"/>
      <c r="P3" s="2"/>
      <c r="Q3" s="148"/>
      <c r="AN3" s="17" t="s">
        <v>644</v>
      </c>
      <c r="AO3" s="24"/>
      <c r="AQ3" s="160" t="s">
        <v>657</v>
      </c>
    </row>
    <row r="4" spans="1:60" ht="18.75" customHeight="1">
      <c r="A4" s="22" t="s">
        <v>30</v>
      </c>
      <c r="B4" s="22"/>
      <c r="C4" s="31">
        <f>+'Cover sheet'!E7</f>
        <v>0</v>
      </c>
      <c r="J4" s="168" t="s">
        <v>16</v>
      </c>
      <c r="K4" s="168" t="s">
        <v>17</v>
      </c>
      <c r="L4" s="169" t="s">
        <v>18</v>
      </c>
      <c r="M4" s="71"/>
      <c r="AM4" s="70" t="s">
        <v>655</v>
      </c>
      <c r="AN4" s="152"/>
      <c r="AO4" s="154" t="s">
        <v>609</v>
      </c>
      <c r="AP4" s="154" t="s">
        <v>610</v>
      </c>
      <c r="AQ4" s="154" t="s">
        <v>611</v>
      </c>
      <c r="AR4" s="154" t="s">
        <v>612</v>
      </c>
      <c r="AS4" s="154" t="s">
        <v>613</v>
      </c>
      <c r="AU4" s="6" t="s">
        <v>645</v>
      </c>
    </row>
    <row r="5" spans="1:60" ht="18.75" customHeight="1">
      <c r="A5" s="22" t="s">
        <v>50</v>
      </c>
      <c r="B5" s="22"/>
      <c r="C5" s="31">
        <f>+'Cover sheet'!E8</f>
        <v>0</v>
      </c>
      <c r="J5" s="339" t="str">
        <f>CONCATENATE(+AW34, " ",+$Q$44," risks")</f>
        <v>0 High risks</v>
      </c>
      <c r="K5" s="339" t="str">
        <f>CONCATENATE(+AX34, " ",+$Q$44," risks")</f>
        <v>0 High risks</v>
      </c>
      <c r="L5" s="339" t="str">
        <f>CONCATENATE(+AY34, " ",+$Q$44," risks")</f>
        <v>0 High risks</v>
      </c>
      <c r="M5" s="71"/>
      <c r="R5" s="144" t="s">
        <v>96</v>
      </c>
      <c r="S5" s="144"/>
      <c r="T5" s="144"/>
      <c r="V5" s="32"/>
      <c r="W5" s="32"/>
      <c r="X5" s="32"/>
      <c r="Y5" s="32"/>
      <c r="AM5" s="158">
        <v>1</v>
      </c>
      <c r="AN5" s="153" t="s">
        <v>618</v>
      </c>
      <c r="AO5" s="146" t="s">
        <v>37</v>
      </c>
      <c r="AP5" s="146" t="s">
        <v>36</v>
      </c>
      <c r="AQ5" s="146" t="s">
        <v>35</v>
      </c>
      <c r="AR5" s="146" t="s">
        <v>35</v>
      </c>
      <c r="AS5" s="146" t="s">
        <v>35</v>
      </c>
      <c r="AU5" s="300" t="s">
        <v>35</v>
      </c>
    </row>
    <row r="6" spans="1:60" ht="15.75">
      <c r="A6" s="22" t="s">
        <v>49</v>
      </c>
      <c r="C6" s="31">
        <f>+'Cover sheet'!E9</f>
        <v>0</v>
      </c>
      <c r="J6" s="170" t="str">
        <f>CONCATENATE(+AZ34, " ",+$Q$45," risks")</f>
        <v>0 Medium risks</v>
      </c>
      <c r="K6" s="170" t="str">
        <f>CONCATENATE(+BA34, " ",+$Q$45," risks")</f>
        <v>1 Medium risks</v>
      </c>
      <c r="L6" s="170" t="str">
        <f>CONCATENATE(+BB34, " ",+$Q$45," risks")</f>
        <v>0 Medium risks</v>
      </c>
      <c r="M6" s="71"/>
      <c r="R6" s="144" t="str">
        <f>CONCATENATE("Total financial impact €",SUM(FinancialImpact))</f>
        <v>Total financial impact €100000</v>
      </c>
      <c r="S6" s="144"/>
      <c r="T6" s="144"/>
      <c r="V6" s="32"/>
      <c r="W6" s="32"/>
      <c r="X6" s="32"/>
      <c r="Y6" s="32"/>
      <c r="AM6" s="159">
        <v>0.8</v>
      </c>
      <c r="AN6" s="153" t="s">
        <v>617</v>
      </c>
      <c r="AO6" s="146" t="s">
        <v>37</v>
      </c>
      <c r="AP6" s="146" t="s">
        <v>36</v>
      </c>
      <c r="AQ6" s="146" t="s">
        <v>36</v>
      </c>
      <c r="AR6" s="146" t="s">
        <v>35</v>
      </c>
      <c r="AS6" s="146" t="s">
        <v>35</v>
      </c>
      <c r="AU6" s="300" t="s">
        <v>36</v>
      </c>
    </row>
    <row r="7" spans="1:60" ht="15.75">
      <c r="C7" s="2"/>
      <c r="J7" s="172" t="str">
        <f>CONCATENATE(+BC34, " ",+$Q$46," risks")</f>
        <v>0 Low risks</v>
      </c>
      <c r="K7" s="172" t="str">
        <f>CONCATENATE(+BD34, " ",+$Q$46," risks")</f>
        <v>0 Low risks</v>
      </c>
      <c r="L7" s="172" t="str">
        <f>CONCATENATE(+BE34, " ",+$Q$46," risks")</f>
        <v>0 Low risks</v>
      </c>
      <c r="M7" s="71"/>
      <c r="R7" s="145" t="str">
        <f>CONCATENATE("Total current/net Risk Value €",SUM(ProbableImpact))</f>
        <v>Total current/net Risk Value €50000</v>
      </c>
      <c r="S7" s="145"/>
      <c r="T7" s="145"/>
      <c r="AM7" s="159">
        <v>0.5</v>
      </c>
      <c r="AN7" s="153" t="s">
        <v>616</v>
      </c>
      <c r="AO7" s="146" t="s">
        <v>37</v>
      </c>
      <c r="AP7" s="146" t="s">
        <v>36</v>
      </c>
      <c r="AQ7" s="146" t="s">
        <v>36</v>
      </c>
      <c r="AR7" s="146" t="s">
        <v>35</v>
      </c>
      <c r="AS7" s="146" t="s">
        <v>35</v>
      </c>
      <c r="AU7" s="300" t="s">
        <v>37</v>
      </c>
    </row>
    <row r="8" spans="1:60" ht="14.25" customHeight="1">
      <c r="C8" s="2"/>
      <c r="J8" s="171"/>
      <c r="K8" s="171"/>
      <c r="L8" s="171"/>
      <c r="M8" s="71"/>
      <c r="AM8" s="159">
        <v>0.1</v>
      </c>
      <c r="AN8" s="153" t="s">
        <v>615</v>
      </c>
      <c r="AO8" s="146" t="s">
        <v>37</v>
      </c>
      <c r="AP8" s="146" t="s">
        <v>37</v>
      </c>
      <c r="AQ8" s="146" t="s">
        <v>36</v>
      </c>
      <c r="AR8" s="146" t="s">
        <v>36</v>
      </c>
      <c r="AS8" s="146" t="s">
        <v>35</v>
      </c>
      <c r="AU8" s="5"/>
    </row>
    <row r="9" spans="1:60" s="6" customFormat="1" ht="30" customHeight="1">
      <c r="A9" s="340" t="s">
        <v>42</v>
      </c>
      <c r="B9" s="340"/>
      <c r="C9" s="341"/>
      <c r="D9" s="341"/>
      <c r="E9" s="341"/>
      <c r="F9" s="341"/>
      <c r="G9" s="341"/>
      <c r="H9" s="341"/>
      <c r="I9" s="341"/>
      <c r="J9" s="370"/>
      <c r="K9" s="342" t="s">
        <v>10</v>
      </c>
      <c r="L9" s="342"/>
      <c r="M9" s="342"/>
      <c r="N9" s="342"/>
      <c r="O9" s="342"/>
      <c r="P9" s="342"/>
      <c r="Q9" s="342"/>
      <c r="R9" s="348"/>
      <c r="S9" s="348"/>
      <c r="T9" s="348"/>
      <c r="U9" s="347" t="s">
        <v>623</v>
      </c>
      <c r="V9" s="348"/>
      <c r="W9" s="348"/>
      <c r="X9" s="348"/>
      <c r="Y9" s="348"/>
      <c r="Z9" s="348"/>
      <c r="AA9" s="348"/>
      <c r="AB9" s="348"/>
      <c r="AC9" s="348"/>
      <c r="AD9" s="349"/>
      <c r="AE9" s="347" t="s">
        <v>629</v>
      </c>
      <c r="AF9" s="365"/>
      <c r="AG9" s="366"/>
      <c r="AH9" s="347" t="s">
        <v>25</v>
      </c>
      <c r="AI9" s="348"/>
      <c r="AJ9" s="348"/>
      <c r="AK9" s="348"/>
      <c r="AM9" s="159">
        <v>0.02</v>
      </c>
      <c r="AN9" s="153" t="s">
        <v>614</v>
      </c>
      <c r="AO9" s="146" t="s">
        <v>37</v>
      </c>
      <c r="AP9" s="146" t="s">
        <v>37</v>
      </c>
      <c r="AQ9" s="146" t="s">
        <v>37</v>
      </c>
      <c r="AR9" s="146" t="s">
        <v>36</v>
      </c>
      <c r="AS9" s="146" t="s">
        <v>36</v>
      </c>
      <c r="AU9" s="5"/>
      <c r="AW9" s="303"/>
      <c r="AX9" s="305" t="str">
        <f>$Q$44</f>
        <v>High</v>
      </c>
      <c r="AY9" s="306"/>
      <c r="AZ9" s="303"/>
      <c r="BA9" s="305" t="str">
        <f>$Q$45</f>
        <v>Medium</v>
      </c>
      <c r="BB9" s="306"/>
      <c r="BC9" s="303"/>
      <c r="BD9" s="305" t="str">
        <f>$Q$46</f>
        <v>Low</v>
      </c>
      <c r="BE9" s="306"/>
      <c r="BF9" s="303"/>
      <c r="BG9" s="305">
        <f>$Q$47</f>
        <v>0</v>
      </c>
      <c r="BH9" s="306"/>
    </row>
    <row r="10" spans="1:60" s="195" customFormat="1" ht="80.25" customHeight="1">
      <c r="A10" s="231" t="s">
        <v>0</v>
      </c>
      <c r="B10" s="231" t="s">
        <v>43</v>
      </c>
      <c r="C10" s="232" t="s">
        <v>1</v>
      </c>
      <c r="D10" s="233" t="s">
        <v>2</v>
      </c>
      <c r="E10" s="234" t="s">
        <v>160</v>
      </c>
      <c r="F10" s="233" t="s">
        <v>619</v>
      </c>
      <c r="G10" s="235" t="s">
        <v>621</v>
      </c>
      <c r="H10" s="232" t="s">
        <v>678</v>
      </c>
      <c r="I10" s="232" t="s">
        <v>679</v>
      </c>
      <c r="J10" s="233" t="s">
        <v>620</v>
      </c>
      <c r="K10" s="233" t="s">
        <v>4</v>
      </c>
      <c r="L10" s="233" t="s">
        <v>38</v>
      </c>
      <c r="M10" s="235" t="s">
        <v>622</v>
      </c>
      <c r="N10" s="236" t="s">
        <v>658</v>
      </c>
      <c r="O10" s="236" t="s">
        <v>680</v>
      </c>
      <c r="P10" s="236" t="s">
        <v>676</v>
      </c>
      <c r="Q10" s="233" t="s">
        <v>681</v>
      </c>
      <c r="R10" s="237" t="s">
        <v>660</v>
      </c>
      <c r="S10" s="233" t="s">
        <v>659</v>
      </c>
      <c r="T10" s="238" t="s">
        <v>682</v>
      </c>
      <c r="U10" s="233" t="s">
        <v>683</v>
      </c>
      <c r="V10" s="235" t="s">
        <v>626</v>
      </c>
      <c r="W10" s="235" t="s">
        <v>627</v>
      </c>
      <c r="X10" s="235" t="s">
        <v>628</v>
      </c>
      <c r="Y10" s="233" t="s">
        <v>41</v>
      </c>
      <c r="Z10" s="233" t="s">
        <v>661</v>
      </c>
      <c r="AA10" s="233" t="s">
        <v>34</v>
      </c>
      <c r="AB10" s="236" t="s">
        <v>624</v>
      </c>
      <c r="AC10" s="236" t="s">
        <v>677</v>
      </c>
      <c r="AD10" s="233" t="s">
        <v>625</v>
      </c>
      <c r="AE10" s="233" t="s">
        <v>13</v>
      </c>
      <c r="AF10" s="233" t="s">
        <v>14</v>
      </c>
      <c r="AG10" s="233" t="s">
        <v>11</v>
      </c>
      <c r="AH10" s="233" t="s">
        <v>6</v>
      </c>
      <c r="AI10" s="233" t="s">
        <v>24</v>
      </c>
      <c r="AJ10" s="232" t="s">
        <v>22</v>
      </c>
      <c r="AK10" s="233" t="s">
        <v>23</v>
      </c>
      <c r="AM10" s="274" t="s">
        <v>656</v>
      </c>
      <c r="AV10" s="195" t="s">
        <v>39</v>
      </c>
      <c r="AW10" s="271" t="s">
        <v>16</v>
      </c>
      <c r="AX10" s="272" t="s">
        <v>17</v>
      </c>
      <c r="AY10" s="273" t="s">
        <v>18</v>
      </c>
      <c r="AZ10" s="271" t="s">
        <v>16</v>
      </c>
      <c r="BA10" s="272" t="s">
        <v>17</v>
      </c>
      <c r="BB10" s="273" t="s">
        <v>18</v>
      </c>
      <c r="BC10" s="271" t="s">
        <v>16</v>
      </c>
      <c r="BD10" s="272" t="s">
        <v>17</v>
      </c>
      <c r="BE10" s="273" t="s">
        <v>18</v>
      </c>
      <c r="BF10" s="271" t="s">
        <v>16</v>
      </c>
      <c r="BG10" s="272" t="s">
        <v>17</v>
      </c>
      <c r="BH10" s="273" t="s">
        <v>18</v>
      </c>
    </row>
    <row r="11" spans="1:60" ht="14.25">
      <c r="A11" s="33"/>
      <c r="B11" s="33"/>
      <c r="C11" s="36"/>
      <c r="D11" s="34"/>
      <c r="E11" s="87"/>
      <c r="F11" s="74"/>
      <c r="G11" s="74"/>
      <c r="H11" s="36"/>
      <c r="I11" s="37"/>
      <c r="J11" s="34"/>
      <c r="K11" s="34"/>
      <c r="L11" s="34"/>
      <c r="M11" s="74"/>
      <c r="N11" s="108" t="s">
        <v>610</v>
      </c>
      <c r="O11" s="155" t="str">
        <f t="shared" ref="O11:O32" si="0">IF(P11=0," ",IF(P11&lt;=$AM$9,$AN$9,IF(P11&lt;=$AM$8,$AN$8,IF(P11&lt;=$AM$7,$AN$7,IF(P11&lt;=$AM$6,$AN$6,IF(P11&lt;=$AM$5,$AN$5,0))))))</f>
        <v>3 - Possible</v>
      </c>
      <c r="P11" s="151">
        <v>0.5</v>
      </c>
      <c r="Q11" s="157" t="str">
        <f t="shared" ref="Q11:Q32" si="1">IF(N11=0," ",IF(O11=0," ",VLOOKUP(O11,$AN$4:$AS$9,MATCH(N11,$AN$4:$AS$4,0),FALSE)))</f>
        <v>Medium</v>
      </c>
      <c r="R11" s="38">
        <v>100000</v>
      </c>
      <c r="S11" s="33"/>
      <c r="T11" s="162">
        <f t="shared" ref="T11:T32" si="2">IF(R11=0," ",AV11)</f>
        <v>50000</v>
      </c>
      <c r="U11" s="74"/>
      <c r="V11" s="74"/>
      <c r="W11" s="161"/>
      <c r="X11" s="34"/>
      <c r="Y11" s="35"/>
      <c r="Z11" s="33"/>
      <c r="AA11" s="33"/>
      <c r="AB11" s="108"/>
      <c r="AC11" s="156"/>
      <c r="AD11" s="157" t="str">
        <f t="shared" ref="AD11:AD32" si="3">IF(AB11=0," ",IF(AC11=0," ",VLOOKUP(AC11,$AN$4:$AS$9,MATCH(AB11,$AN$4:$AS$4,0),FALSE)))</f>
        <v xml:space="preserve"> </v>
      </c>
      <c r="AE11" s="35"/>
      <c r="AF11" s="35"/>
      <c r="AG11" s="35"/>
      <c r="AH11" s="35" t="s">
        <v>17</v>
      </c>
      <c r="AI11" s="34"/>
      <c r="AJ11" s="36"/>
      <c r="AK11" s="34"/>
      <c r="AL11" s="5"/>
      <c r="AN11" s="5"/>
      <c r="AO11" s="150"/>
      <c r="AR11" s="5"/>
      <c r="AS11" s="5"/>
      <c r="AT11" s="5"/>
      <c r="AU11" s="5"/>
      <c r="AV11" s="5">
        <f t="shared" ref="AV11:AV32" si="4">+P11*R11</f>
        <v>50000</v>
      </c>
      <c r="AW11" s="66" t="b">
        <f t="shared" ref="AW11:AW32" si="5">IF($AH11="Draft",IF($Q11=$Q$44,1,0))</f>
        <v>0</v>
      </c>
      <c r="AX11" s="66">
        <f t="shared" ref="AX11:AX32" si="6">IF($AH11="Open",IF($Q11=$Q$44,1,0))</f>
        <v>0</v>
      </c>
      <c r="AY11" s="66" t="b">
        <f t="shared" ref="AY11:AY32" si="7">IF($AH11="Triggered",IF($Q11=$Q$44,1,0))</f>
        <v>0</v>
      </c>
      <c r="AZ11" s="5">
        <f t="shared" ref="AZ11:AZ32" si="8">IF($AH11="draft",IF($Q11=$Q$45,1,0),0)</f>
        <v>0</v>
      </c>
      <c r="BA11" s="5">
        <f t="shared" ref="BA11:BA32" si="9">IF($AH11="open",IF($Q11=$Q$45,1,0),0)</f>
        <v>1</v>
      </c>
      <c r="BB11" s="5">
        <f t="shared" ref="BB11:BB32" si="10">IF($AH11="Triggered",IF($Q11=$Q$45,1,0),0)</f>
        <v>0</v>
      </c>
      <c r="BC11" s="66" t="b">
        <f t="shared" ref="BC11:BC32" si="11">IF($AH11="Draft",IF($Q11=$Q$46,1,0))</f>
        <v>0</v>
      </c>
      <c r="BD11" s="66">
        <f t="shared" ref="BD11:BD32" si="12">IF($AH11="Open",IF($Q11=$Q$46,1,0))</f>
        <v>0</v>
      </c>
      <c r="BE11" s="66" t="b">
        <f t="shared" ref="BE11:BE32" si="13">IF($AH11="Triggered",IF($Q11=$Q$46,1,0))</f>
        <v>0</v>
      </c>
      <c r="BF11" s="66" t="b">
        <f t="shared" ref="BF11:BF32" si="14">IF($AH11="Draft",IF($Q11=$Q$47,1,0))</f>
        <v>0</v>
      </c>
      <c r="BG11" s="66">
        <f t="shared" ref="BG11:BG32" si="15">IF($AH11="Open",IF($Q11=$Q$47,1,0))</f>
        <v>0</v>
      </c>
      <c r="BH11" s="66" t="b">
        <f t="shared" ref="BH11:BH32" si="16">IF($AH11="Triggered",IF($Q11=$Q$47,1,0))</f>
        <v>0</v>
      </c>
    </row>
    <row r="12" spans="1:60" ht="14.25">
      <c r="A12" s="33"/>
      <c r="B12" s="33"/>
      <c r="C12" s="36"/>
      <c r="D12" s="34"/>
      <c r="E12" s="87"/>
      <c r="F12" s="74"/>
      <c r="G12" s="74"/>
      <c r="H12" s="36"/>
      <c r="I12" s="37"/>
      <c r="J12" s="34"/>
      <c r="K12" s="34"/>
      <c r="L12" s="34"/>
      <c r="M12" s="74"/>
      <c r="N12" s="108"/>
      <c r="O12" s="155" t="str">
        <f t="shared" si="0"/>
        <v xml:space="preserve"> </v>
      </c>
      <c r="P12" s="151"/>
      <c r="Q12" s="157" t="str">
        <f t="shared" si="1"/>
        <v xml:space="preserve"> </v>
      </c>
      <c r="R12" s="38"/>
      <c r="S12" s="33"/>
      <c r="T12" s="162" t="str">
        <f t="shared" si="2"/>
        <v xml:space="preserve"> </v>
      </c>
      <c r="U12" s="74"/>
      <c r="V12" s="74"/>
      <c r="W12" s="161"/>
      <c r="X12" s="34"/>
      <c r="Y12" s="35"/>
      <c r="Z12" s="33"/>
      <c r="AA12" s="33"/>
      <c r="AB12" s="108"/>
      <c r="AC12" s="156"/>
      <c r="AD12" s="157" t="str">
        <f t="shared" si="3"/>
        <v xml:space="preserve"> </v>
      </c>
      <c r="AE12" s="35"/>
      <c r="AF12" s="35"/>
      <c r="AG12" s="35"/>
      <c r="AH12" s="35"/>
      <c r="AI12" s="34"/>
      <c r="AJ12" s="36"/>
      <c r="AK12" s="34"/>
      <c r="AL12" s="5"/>
      <c r="AN12" s="5"/>
      <c r="AO12" s="150"/>
      <c r="AR12" s="5"/>
      <c r="AS12" s="5"/>
      <c r="AT12" s="5"/>
      <c r="AU12" s="5"/>
      <c r="AV12" s="5">
        <f t="shared" si="4"/>
        <v>0</v>
      </c>
      <c r="AW12" s="66" t="b">
        <f t="shared" si="5"/>
        <v>0</v>
      </c>
      <c r="AX12" s="66" t="b">
        <f t="shared" si="6"/>
        <v>0</v>
      </c>
      <c r="AY12" s="66" t="b">
        <f t="shared" si="7"/>
        <v>0</v>
      </c>
      <c r="AZ12" s="5">
        <f t="shared" si="8"/>
        <v>0</v>
      </c>
      <c r="BA12" s="5">
        <f t="shared" si="9"/>
        <v>0</v>
      </c>
      <c r="BB12" s="5">
        <f t="shared" si="10"/>
        <v>0</v>
      </c>
      <c r="BC12" s="66" t="b">
        <f t="shared" si="11"/>
        <v>0</v>
      </c>
      <c r="BD12" s="66" t="b">
        <f t="shared" si="12"/>
        <v>0</v>
      </c>
      <c r="BE12" s="66" t="b">
        <f t="shared" si="13"/>
        <v>0</v>
      </c>
      <c r="BF12" s="66" t="b">
        <f t="shared" si="14"/>
        <v>0</v>
      </c>
      <c r="BG12" s="66" t="b">
        <f t="shared" si="15"/>
        <v>0</v>
      </c>
      <c r="BH12" s="66" t="b">
        <f t="shared" si="16"/>
        <v>0</v>
      </c>
    </row>
    <row r="13" spans="1:60" ht="14.25">
      <c r="A13" s="33"/>
      <c r="B13" s="33"/>
      <c r="C13" s="36"/>
      <c r="D13" s="34"/>
      <c r="E13" s="87"/>
      <c r="F13" s="74"/>
      <c r="G13" s="74"/>
      <c r="H13" s="36"/>
      <c r="I13" s="37"/>
      <c r="J13" s="34"/>
      <c r="K13" s="34"/>
      <c r="L13" s="34"/>
      <c r="M13" s="74"/>
      <c r="N13" s="108"/>
      <c r="O13" s="155" t="str">
        <f t="shared" si="0"/>
        <v xml:space="preserve"> </v>
      </c>
      <c r="P13" s="151"/>
      <c r="Q13" s="157" t="str">
        <f t="shared" si="1"/>
        <v xml:space="preserve"> </v>
      </c>
      <c r="R13" s="38"/>
      <c r="S13" s="33"/>
      <c r="T13" s="162" t="str">
        <f t="shared" si="2"/>
        <v xml:space="preserve"> </v>
      </c>
      <c r="U13" s="74"/>
      <c r="V13" s="74"/>
      <c r="W13" s="161"/>
      <c r="X13" s="34"/>
      <c r="Y13" s="35"/>
      <c r="Z13" s="33"/>
      <c r="AA13" s="33"/>
      <c r="AB13" s="108"/>
      <c r="AC13" s="156"/>
      <c r="AD13" s="157" t="str">
        <f t="shared" si="3"/>
        <v xml:space="preserve"> </v>
      </c>
      <c r="AE13" s="35"/>
      <c r="AF13" s="35"/>
      <c r="AG13" s="35"/>
      <c r="AH13" s="35"/>
      <c r="AI13" s="34"/>
      <c r="AJ13" s="36"/>
      <c r="AK13" s="34"/>
      <c r="AL13" s="5"/>
      <c r="AN13" s="5"/>
      <c r="AO13" s="150"/>
      <c r="AR13" s="5"/>
      <c r="AS13" s="5"/>
      <c r="AT13" s="5"/>
      <c r="AU13" s="5"/>
      <c r="AV13" s="5">
        <f t="shared" si="4"/>
        <v>0</v>
      </c>
      <c r="AW13" s="66" t="b">
        <f t="shared" si="5"/>
        <v>0</v>
      </c>
      <c r="AX13" s="66" t="b">
        <f t="shared" si="6"/>
        <v>0</v>
      </c>
      <c r="AY13" s="66" t="b">
        <f t="shared" si="7"/>
        <v>0</v>
      </c>
      <c r="AZ13" s="5">
        <f t="shared" si="8"/>
        <v>0</v>
      </c>
      <c r="BA13" s="5">
        <f t="shared" si="9"/>
        <v>0</v>
      </c>
      <c r="BB13" s="5">
        <f t="shared" si="10"/>
        <v>0</v>
      </c>
      <c r="BC13" s="66" t="b">
        <f t="shared" si="11"/>
        <v>0</v>
      </c>
      <c r="BD13" s="66" t="b">
        <f t="shared" si="12"/>
        <v>0</v>
      </c>
      <c r="BE13" s="66" t="b">
        <f t="shared" si="13"/>
        <v>0</v>
      </c>
      <c r="BF13" s="66" t="b">
        <f t="shared" si="14"/>
        <v>0</v>
      </c>
      <c r="BG13" s="66" t="b">
        <f t="shared" si="15"/>
        <v>0</v>
      </c>
      <c r="BH13" s="66" t="b">
        <f t="shared" si="16"/>
        <v>0</v>
      </c>
    </row>
    <row r="14" spans="1:60" ht="14.25">
      <c r="A14" s="33"/>
      <c r="B14" s="33"/>
      <c r="C14" s="36"/>
      <c r="D14" s="34"/>
      <c r="E14" s="87"/>
      <c r="F14" s="74"/>
      <c r="G14" s="74"/>
      <c r="H14" s="36"/>
      <c r="I14" s="37"/>
      <c r="J14" s="34"/>
      <c r="K14" s="34"/>
      <c r="L14" s="34"/>
      <c r="M14" s="74"/>
      <c r="N14" s="108"/>
      <c r="O14" s="155" t="str">
        <f t="shared" si="0"/>
        <v xml:space="preserve"> </v>
      </c>
      <c r="P14" s="151"/>
      <c r="Q14" s="157" t="str">
        <f t="shared" si="1"/>
        <v xml:space="preserve"> </v>
      </c>
      <c r="R14" s="38"/>
      <c r="S14" s="33"/>
      <c r="T14" s="162" t="str">
        <f t="shared" si="2"/>
        <v xml:space="preserve"> </v>
      </c>
      <c r="U14" s="74"/>
      <c r="V14" s="74"/>
      <c r="W14" s="161"/>
      <c r="X14" s="34"/>
      <c r="Y14" s="35"/>
      <c r="Z14" s="33"/>
      <c r="AA14" s="33"/>
      <c r="AB14" s="108"/>
      <c r="AC14" s="156"/>
      <c r="AD14" s="157" t="str">
        <f t="shared" si="3"/>
        <v xml:space="preserve"> </v>
      </c>
      <c r="AE14" s="35"/>
      <c r="AF14" s="35"/>
      <c r="AG14" s="35"/>
      <c r="AH14" s="35"/>
      <c r="AI14" s="34"/>
      <c r="AJ14" s="36"/>
      <c r="AK14" s="34"/>
      <c r="AL14" s="5"/>
      <c r="AN14" s="5"/>
      <c r="AO14" s="150"/>
      <c r="AR14" s="5"/>
      <c r="AS14" s="5"/>
      <c r="AT14" s="5"/>
      <c r="AU14" s="5"/>
      <c r="AV14" s="5">
        <f t="shared" si="4"/>
        <v>0</v>
      </c>
      <c r="AW14" s="66" t="b">
        <f t="shared" si="5"/>
        <v>0</v>
      </c>
      <c r="AX14" s="66" t="b">
        <f t="shared" si="6"/>
        <v>0</v>
      </c>
      <c r="AY14" s="66" t="b">
        <f t="shared" si="7"/>
        <v>0</v>
      </c>
      <c r="AZ14" s="5">
        <f t="shared" si="8"/>
        <v>0</v>
      </c>
      <c r="BA14" s="5">
        <f t="shared" si="9"/>
        <v>0</v>
      </c>
      <c r="BB14" s="5">
        <f t="shared" si="10"/>
        <v>0</v>
      </c>
      <c r="BC14" s="66" t="b">
        <f t="shared" si="11"/>
        <v>0</v>
      </c>
      <c r="BD14" s="66" t="b">
        <f t="shared" si="12"/>
        <v>0</v>
      </c>
      <c r="BE14" s="66" t="b">
        <f t="shared" si="13"/>
        <v>0</v>
      </c>
      <c r="BF14" s="66" t="b">
        <f t="shared" si="14"/>
        <v>0</v>
      </c>
      <c r="BG14" s="66" t="b">
        <f t="shared" si="15"/>
        <v>0</v>
      </c>
      <c r="BH14" s="66" t="b">
        <f t="shared" si="16"/>
        <v>0</v>
      </c>
    </row>
    <row r="15" spans="1:60" ht="14.25">
      <c r="A15" s="33"/>
      <c r="B15" s="33"/>
      <c r="C15" s="36"/>
      <c r="D15" s="34"/>
      <c r="E15" s="87"/>
      <c r="F15" s="74"/>
      <c r="G15" s="74"/>
      <c r="H15" s="36"/>
      <c r="I15" s="37"/>
      <c r="J15" s="34"/>
      <c r="K15" s="34"/>
      <c r="L15" s="34"/>
      <c r="M15" s="74"/>
      <c r="N15" s="108"/>
      <c r="O15" s="155" t="str">
        <f t="shared" si="0"/>
        <v xml:space="preserve"> </v>
      </c>
      <c r="P15" s="151"/>
      <c r="Q15" s="157" t="str">
        <f t="shared" si="1"/>
        <v xml:space="preserve"> </v>
      </c>
      <c r="R15" s="38"/>
      <c r="S15" s="33"/>
      <c r="T15" s="162" t="str">
        <f t="shared" si="2"/>
        <v xml:space="preserve"> </v>
      </c>
      <c r="U15" s="74"/>
      <c r="V15" s="74"/>
      <c r="W15" s="161"/>
      <c r="X15" s="34"/>
      <c r="Y15" s="35"/>
      <c r="Z15" s="33"/>
      <c r="AA15" s="33"/>
      <c r="AB15" s="108"/>
      <c r="AC15" s="156"/>
      <c r="AD15" s="157" t="str">
        <f t="shared" si="3"/>
        <v xml:space="preserve"> </v>
      </c>
      <c r="AE15" s="35"/>
      <c r="AF15" s="35"/>
      <c r="AG15" s="35"/>
      <c r="AH15" s="35"/>
      <c r="AI15" s="34"/>
      <c r="AJ15" s="36"/>
      <c r="AK15" s="34"/>
      <c r="AL15" s="5"/>
      <c r="AN15" s="5"/>
      <c r="AO15" s="150"/>
      <c r="AR15" s="5"/>
      <c r="AS15" s="5"/>
      <c r="AT15" s="5"/>
      <c r="AU15" s="5"/>
      <c r="AV15" s="5">
        <f t="shared" si="4"/>
        <v>0</v>
      </c>
      <c r="AW15" s="66" t="b">
        <f t="shared" si="5"/>
        <v>0</v>
      </c>
      <c r="AX15" s="66" t="b">
        <f t="shared" si="6"/>
        <v>0</v>
      </c>
      <c r="AY15" s="66" t="b">
        <f t="shared" si="7"/>
        <v>0</v>
      </c>
      <c r="AZ15" s="5">
        <f t="shared" si="8"/>
        <v>0</v>
      </c>
      <c r="BA15" s="5">
        <f t="shared" si="9"/>
        <v>0</v>
      </c>
      <c r="BB15" s="5">
        <f t="shared" si="10"/>
        <v>0</v>
      </c>
      <c r="BC15" s="66" t="b">
        <f t="shared" si="11"/>
        <v>0</v>
      </c>
      <c r="BD15" s="66" t="b">
        <f t="shared" si="12"/>
        <v>0</v>
      </c>
      <c r="BE15" s="66" t="b">
        <f t="shared" si="13"/>
        <v>0</v>
      </c>
      <c r="BF15" s="66" t="b">
        <f t="shared" si="14"/>
        <v>0</v>
      </c>
      <c r="BG15" s="66" t="b">
        <f t="shared" si="15"/>
        <v>0</v>
      </c>
      <c r="BH15" s="66" t="b">
        <f t="shared" si="16"/>
        <v>0</v>
      </c>
    </row>
    <row r="16" spans="1:60" ht="14.25">
      <c r="A16" s="33"/>
      <c r="B16" s="33"/>
      <c r="C16" s="36"/>
      <c r="D16" s="34"/>
      <c r="E16" s="87"/>
      <c r="F16" s="74"/>
      <c r="G16" s="74"/>
      <c r="H16" s="36"/>
      <c r="I16" s="37"/>
      <c r="J16" s="34"/>
      <c r="K16" s="34"/>
      <c r="L16" s="34"/>
      <c r="M16" s="74"/>
      <c r="N16" s="108"/>
      <c r="O16" s="155" t="str">
        <f t="shared" si="0"/>
        <v xml:space="preserve"> </v>
      </c>
      <c r="P16" s="151"/>
      <c r="Q16" s="157" t="str">
        <f t="shared" si="1"/>
        <v xml:space="preserve"> </v>
      </c>
      <c r="R16" s="38"/>
      <c r="S16" s="33"/>
      <c r="T16" s="162" t="str">
        <f t="shared" si="2"/>
        <v xml:space="preserve"> </v>
      </c>
      <c r="U16" s="74"/>
      <c r="V16" s="74"/>
      <c r="W16" s="161"/>
      <c r="X16" s="34"/>
      <c r="Y16" s="35"/>
      <c r="Z16" s="33"/>
      <c r="AA16" s="33"/>
      <c r="AB16" s="108"/>
      <c r="AC16" s="156"/>
      <c r="AD16" s="157" t="str">
        <f t="shared" si="3"/>
        <v xml:space="preserve"> </v>
      </c>
      <c r="AE16" s="35"/>
      <c r="AF16" s="35"/>
      <c r="AG16" s="35"/>
      <c r="AH16" s="35"/>
      <c r="AI16" s="34"/>
      <c r="AJ16" s="36"/>
      <c r="AK16" s="34"/>
      <c r="AL16" s="5"/>
      <c r="AN16" s="5"/>
      <c r="AO16" s="150"/>
      <c r="AP16" s="5"/>
      <c r="AQ16" s="5"/>
      <c r="AR16" s="5"/>
      <c r="AS16" s="5"/>
      <c r="AT16" s="5"/>
      <c r="AU16" s="5"/>
      <c r="AV16" s="5">
        <f t="shared" si="4"/>
        <v>0</v>
      </c>
      <c r="AW16" s="66" t="b">
        <f t="shared" si="5"/>
        <v>0</v>
      </c>
      <c r="AX16" s="66" t="b">
        <f t="shared" si="6"/>
        <v>0</v>
      </c>
      <c r="AY16" s="66" t="b">
        <f t="shared" si="7"/>
        <v>0</v>
      </c>
      <c r="AZ16" s="5">
        <f t="shared" si="8"/>
        <v>0</v>
      </c>
      <c r="BA16" s="5">
        <f t="shared" si="9"/>
        <v>0</v>
      </c>
      <c r="BB16" s="5">
        <f t="shared" si="10"/>
        <v>0</v>
      </c>
      <c r="BC16" s="66" t="b">
        <f t="shared" si="11"/>
        <v>0</v>
      </c>
      <c r="BD16" s="66" t="b">
        <f t="shared" si="12"/>
        <v>0</v>
      </c>
      <c r="BE16" s="66" t="b">
        <f t="shared" si="13"/>
        <v>0</v>
      </c>
      <c r="BF16" s="66" t="b">
        <f t="shared" si="14"/>
        <v>0</v>
      </c>
      <c r="BG16" s="66" t="b">
        <f t="shared" si="15"/>
        <v>0</v>
      </c>
      <c r="BH16" s="66" t="b">
        <f t="shared" si="16"/>
        <v>0</v>
      </c>
    </row>
    <row r="17" spans="1:60" ht="14.25">
      <c r="A17" s="33"/>
      <c r="B17" s="33"/>
      <c r="C17" s="36"/>
      <c r="D17" s="34"/>
      <c r="E17" s="87"/>
      <c r="F17" s="74"/>
      <c r="G17" s="74"/>
      <c r="H17" s="36"/>
      <c r="I17" s="37"/>
      <c r="J17" s="34"/>
      <c r="K17" s="34"/>
      <c r="L17" s="34"/>
      <c r="M17" s="74"/>
      <c r="N17" s="108"/>
      <c r="O17" s="155" t="str">
        <f t="shared" si="0"/>
        <v xml:space="preserve"> </v>
      </c>
      <c r="P17" s="151"/>
      <c r="Q17" s="157" t="str">
        <f t="shared" si="1"/>
        <v xml:space="preserve"> </v>
      </c>
      <c r="R17" s="38"/>
      <c r="S17" s="33"/>
      <c r="T17" s="162" t="str">
        <f t="shared" si="2"/>
        <v xml:space="preserve"> </v>
      </c>
      <c r="U17" s="74"/>
      <c r="V17" s="74"/>
      <c r="W17" s="161"/>
      <c r="X17" s="34"/>
      <c r="Y17" s="35"/>
      <c r="Z17" s="33"/>
      <c r="AA17" s="33"/>
      <c r="AB17" s="108"/>
      <c r="AC17" s="156"/>
      <c r="AD17" s="157" t="str">
        <f t="shared" si="3"/>
        <v xml:space="preserve"> </v>
      </c>
      <c r="AE17" s="35"/>
      <c r="AF17" s="35"/>
      <c r="AG17" s="35"/>
      <c r="AH17" s="35"/>
      <c r="AI17" s="34"/>
      <c r="AJ17" s="36"/>
      <c r="AK17" s="34"/>
      <c r="AL17" s="5"/>
      <c r="AN17" s="5"/>
      <c r="AO17" s="150"/>
      <c r="AP17" s="5"/>
      <c r="AQ17" s="5"/>
      <c r="AR17" s="5"/>
      <c r="AS17" s="5"/>
      <c r="AT17" s="5"/>
      <c r="AU17" s="5"/>
      <c r="AV17" s="5">
        <f t="shared" si="4"/>
        <v>0</v>
      </c>
      <c r="AW17" s="66" t="b">
        <f t="shared" si="5"/>
        <v>0</v>
      </c>
      <c r="AX17" s="66" t="b">
        <f t="shared" si="6"/>
        <v>0</v>
      </c>
      <c r="AY17" s="66" t="b">
        <f t="shared" si="7"/>
        <v>0</v>
      </c>
      <c r="AZ17" s="5">
        <f t="shared" si="8"/>
        <v>0</v>
      </c>
      <c r="BA17" s="5">
        <f t="shared" si="9"/>
        <v>0</v>
      </c>
      <c r="BB17" s="5">
        <f t="shared" si="10"/>
        <v>0</v>
      </c>
      <c r="BC17" s="66" t="b">
        <f t="shared" si="11"/>
        <v>0</v>
      </c>
      <c r="BD17" s="66" t="b">
        <f t="shared" si="12"/>
        <v>0</v>
      </c>
      <c r="BE17" s="66" t="b">
        <f t="shared" si="13"/>
        <v>0</v>
      </c>
      <c r="BF17" s="66" t="b">
        <f t="shared" si="14"/>
        <v>0</v>
      </c>
      <c r="BG17" s="66" t="b">
        <f t="shared" si="15"/>
        <v>0</v>
      </c>
      <c r="BH17" s="66" t="b">
        <f t="shared" si="16"/>
        <v>0</v>
      </c>
    </row>
    <row r="18" spans="1:60" ht="14.25">
      <c r="A18" s="33"/>
      <c r="B18" s="33"/>
      <c r="C18" s="36"/>
      <c r="D18" s="34"/>
      <c r="E18" s="87"/>
      <c r="F18" s="74"/>
      <c r="G18" s="74"/>
      <c r="H18" s="36"/>
      <c r="I18" s="37"/>
      <c r="J18" s="34"/>
      <c r="K18" s="34"/>
      <c r="L18" s="34"/>
      <c r="M18" s="74"/>
      <c r="N18" s="108"/>
      <c r="O18" s="155" t="str">
        <f t="shared" si="0"/>
        <v xml:space="preserve"> </v>
      </c>
      <c r="P18" s="151"/>
      <c r="Q18" s="157" t="str">
        <f t="shared" si="1"/>
        <v xml:space="preserve"> </v>
      </c>
      <c r="R18" s="38"/>
      <c r="S18" s="33"/>
      <c r="T18" s="162" t="str">
        <f t="shared" si="2"/>
        <v xml:space="preserve"> </v>
      </c>
      <c r="U18" s="74"/>
      <c r="V18" s="74"/>
      <c r="W18" s="161"/>
      <c r="X18" s="34"/>
      <c r="Y18" s="35"/>
      <c r="Z18" s="33"/>
      <c r="AA18" s="33"/>
      <c r="AB18" s="108"/>
      <c r="AC18" s="156"/>
      <c r="AD18" s="157" t="str">
        <f t="shared" si="3"/>
        <v xml:space="preserve"> </v>
      </c>
      <c r="AE18" s="35"/>
      <c r="AF18" s="35"/>
      <c r="AG18" s="35"/>
      <c r="AH18" s="35"/>
      <c r="AI18" s="34"/>
      <c r="AJ18" s="36"/>
      <c r="AK18" s="34"/>
      <c r="AL18" s="5"/>
      <c r="AN18" s="5"/>
      <c r="AO18" s="150"/>
      <c r="AP18" s="5"/>
      <c r="AQ18" s="5"/>
      <c r="AR18" s="5"/>
      <c r="AS18" s="5"/>
      <c r="AT18" s="5"/>
      <c r="AU18" s="5"/>
      <c r="AV18" s="5">
        <f t="shared" si="4"/>
        <v>0</v>
      </c>
      <c r="AW18" s="66" t="b">
        <f t="shared" si="5"/>
        <v>0</v>
      </c>
      <c r="AX18" s="66" t="b">
        <f t="shared" si="6"/>
        <v>0</v>
      </c>
      <c r="AY18" s="66" t="b">
        <f t="shared" si="7"/>
        <v>0</v>
      </c>
      <c r="AZ18" s="5">
        <f t="shared" si="8"/>
        <v>0</v>
      </c>
      <c r="BA18" s="5">
        <f t="shared" si="9"/>
        <v>0</v>
      </c>
      <c r="BB18" s="5">
        <f t="shared" si="10"/>
        <v>0</v>
      </c>
      <c r="BC18" s="66" t="b">
        <f t="shared" si="11"/>
        <v>0</v>
      </c>
      <c r="BD18" s="66" t="b">
        <f t="shared" si="12"/>
        <v>0</v>
      </c>
      <c r="BE18" s="66" t="b">
        <f t="shared" si="13"/>
        <v>0</v>
      </c>
      <c r="BF18" s="66" t="b">
        <f t="shared" si="14"/>
        <v>0</v>
      </c>
      <c r="BG18" s="66" t="b">
        <f t="shared" si="15"/>
        <v>0</v>
      </c>
      <c r="BH18" s="66" t="b">
        <f t="shared" si="16"/>
        <v>0</v>
      </c>
    </row>
    <row r="19" spans="1:60" ht="14.25">
      <c r="A19" s="33"/>
      <c r="B19" s="33"/>
      <c r="C19" s="36"/>
      <c r="D19" s="34"/>
      <c r="E19" s="87"/>
      <c r="F19" s="74"/>
      <c r="G19" s="74"/>
      <c r="H19" s="36"/>
      <c r="I19" s="37"/>
      <c r="J19" s="34"/>
      <c r="K19" s="34"/>
      <c r="L19" s="34"/>
      <c r="M19" s="74"/>
      <c r="N19" s="108"/>
      <c r="O19" s="155" t="str">
        <f t="shared" si="0"/>
        <v xml:space="preserve"> </v>
      </c>
      <c r="P19" s="151"/>
      <c r="Q19" s="157" t="str">
        <f t="shared" si="1"/>
        <v xml:space="preserve"> </v>
      </c>
      <c r="R19" s="38"/>
      <c r="S19" s="33"/>
      <c r="T19" s="162" t="str">
        <f t="shared" si="2"/>
        <v xml:space="preserve"> </v>
      </c>
      <c r="U19" s="74"/>
      <c r="V19" s="74"/>
      <c r="W19" s="161"/>
      <c r="X19" s="34"/>
      <c r="Y19" s="35"/>
      <c r="Z19" s="33"/>
      <c r="AA19" s="33"/>
      <c r="AB19" s="108"/>
      <c r="AC19" s="156"/>
      <c r="AD19" s="157" t="str">
        <f t="shared" si="3"/>
        <v xml:space="preserve"> </v>
      </c>
      <c r="AE19" s="35"/>
      <c r="AF19" s="35"/>
      <c r="AG19" s="35"/>
      <c r="AH19" s="35"/>
      <c r="AI19" s="34"/>
      <c r="AJ19" s="36"/>
      <c r="AK19" s="34"/>
      <c r="AL19" s="5"/>
      <c r="AN19" s="5"/>
      <c r="AO19" s="150"/>
      <c r="AP19" s="5"/>
      <c r="AQ19" s="5"/>
      <c r="AR19" s="5"/>
      <c r="AS19" s="5"/>
      <c r="AT19" s="5"/>
      <c r="AU19" s="5"/>
      <c r="AV19" s="5">
        <f t="shared" si="4"/>
        <v>0</v>
      </c>
      <c r="AW19" s="66" t="b">
        <f t="shared" si="5"/>
        <v>0</v>
      </c>
      <c r="AX19" s="66" t="b">
        <f t="shared" si="6"/>
        <v>0</v>
      </c>
      <c r="AY19" s="66" t="b">
        <f t="shared" si="7"/>
        <v>0</v>
      </c>
      <c r="AZ19" s="5">
        <f t="shared" si="8"/>
        <v>0</v>
      </c>
      <c r="BA19" s="5">
        <f t="shared" si="9"/>
        <v>0</v>
      </c>
      <c r="BB19" s="5">
        <f t="shared" si="10"/>
        <v>0</v>
      </c>
      <c r="BC19" s="66" t="b">
        <f t="shared" si="11"/>
        <v>0</v>
      </c>
      <c r="BD19" s="66" t="b">
        <f t="shared" si="12"/>
        <v>0</v>
      </c>
      <c r="BE19" s="66" t="b">
        <f t="shared" si="13"/>
        <v>0</v>
      </c>
      <c r="BF19" s="66" t="b">
        <f t="shared" si="14"/>
        <v>0</v>
      </c>
      <c r="BG19" s="66" t="b">
        <f t="shared" si="15"/>
        <v>0</v>
      </c>
      <c r="BH19" s="66" t="b">
        <f t="shared" si="16"/>
        <v>0</v>
      </c>
    </row>
    <row r="20" spans="1:60" ht="14.25">
      <c r="A20" s="33"/>
      <c r="B20" s="33"/>
      <c r="C20" s="36"/>
      <c r="D20" s="34"/>
      <c r="E20" s="87"/>
      <c r="F20" s="74"/>
      <c r="G20" s="74"/>
      <c r="H20" s="36"/>
      <c r="I20" s="37"/>
      <c r="J20" s="34"/>
      <c r="K20" s="34"/>
      <c r="L20" s="34"/>
      <c r="M20" s="74"/>
      <c r="N20" s="108"/>
      <c r="O20" s="155" t="str">
        <f t="shared" si="0"/>
        <v xml:space="preserve"> </v>
      </c>
      <c r="P20" s="151"/>
      <c r="Q20" s="157" t="str">
        <f t="shared" si="1"/>
        <v xml:space="preserve"> </v>
      </c>
      <c r="R20" s="38"/>
      <c r="S20" s="33"/>
      <c r="T20" s="162" t="str">
        <f t="shared" si="2"/>
        <v xml:space="preserve"> </v>
      </c>
      <c r="U20" s="74"/>
      <c r="V20" s="74"/>
      <c r="W20" s="161"/>
      <c r="X20" s="34"/>
      <c r="Y20" s="35"/>
      <c r="Z20" s="33"/>
      <c r="AA20" s="33"/>
      <c r="AB20" s="108"/>
      <c r="AC20" s="156"/>
      <c r="AD20" s="157" t="str">
        <f t="shared" si="3"/>
        <v xml:space="preserve"> </v>
      </c>
      <c r="AE20" s="35"/>
      <c r="AF20" s="35"/>
      <c r="AG20" s="35"/>
      <c r="AH20" s="35"/>
      <c r="AI20" s="34"/>
      <c r="AJ20" s="36"/>
      <c r="AK20" s="34"/>
      <c r="AL20" s="5"/>
      <c r="AN20" s="5"/>
      <c r="AO20" s="150"/>
      <c r="AP20" s="5"/>
      <c r="AQ20" s="5"/>
      <c r="AR20" s="5"/>
      <c r="AS20" s="5"/>
      <c r="AT20" s="5"/>
      <c r="AU20" s="5"/>
      <c r="AV20" s="5">
        <f t="shared" si="4"/>
        <v>0</v>
      </c>
      <c r="AW20" s="66" t="b">
        <f t="shared" si="5"/>
        <v>0</v>
      </c>
      <c r="AX20" s="66" t="b">
        <f t="shared" si="6"/>
        <v>0</v>
      </c>
      <c r="AY20" s="66" t="b">
        <f t="shared" si="7"/>
        <v>0</v>
      </c>
      <c r="AZ20" s="5">
        <f t="shared" si="8"/>
        <v>0</v>
      </c>
      <c r="BA20" s="5">
        <f t="shared" si="9"/>
        <v>0</v>
      </c>
      <c r="BB20" s="5">
        <f t="shared" si="10"/>
        <v>0</v>
      </c>
      <c r="BC20" s="66" t="b">
        <f t="shared" si="11"/>
        <v>0</v>
      </c>
      <c r="BD20" s="66" t="b">
        <f t="shared" si="12"/>
        <v>0</v>
      </c>
      <c r="BE20" s="66" t="b">
        <f t="shared" si="13"/>
        <v>0</v>
      </c>
      <c r="BF20" s="66" t="b">
        <f t="shared" si="14"/>
        <v>0</v>
      </c>
      <c r="BG20" s="66" t="b">
        <f t="shared" si="15"/>
        <v>0</v>
      </c>
      <c r="BH20" s="66" t="b">
        <f t="shared" si="16"/>
        <v>0</v>
      </c>
    </row>
    <row r="21" spans="1:60" ht="14.25">
      <c r="A21" s="33"/>
      <c r="B21" s="33"/>
      <c r="C21" s="36"/>
      <c r="D21" s="34"/>
      <c r="E21" s="87"/>
      <c r="F21" s="74"/>
      <c r="G21" s="74"/>
      <c r="H21" s="36"/>
      <c r="I21" s="37"/>
      <c r="J21" s="34"/>
      <c r="K21" s="34"/>
      <c r="L21" s="34"/>
      <c r="M21" s="74"/>
      <c r="N21" s="108"/>
      <c r="O21" s="155" t="str">
        <f t="shared" si="0"/>
        <v xml:space="preserve"> </v>
      </c>
      <c r="P21" s="151"/>
      <c r="Q21" s="157" t="str">
        <f t="shared" si="1"/>
        <v xml:space="preserve"> </v>
      </c>
      <c r="R21" s="38"/>
      <c r="S21" s="33"/>
      <c r="T21" s="162" t="str">
        <f t="shared" si="2"/>
        <v xml:space="preserve"> </v>
      </c>
      <c r="U21" s="74"/>
      <c r="V21" s="74"/>
      <c r="W21" s="161"/>
      <c r="X21" s="34"/>
      <c r="Y21" s="35"/>
      <c r="Z21" s="33"/>
      <c r="AA21" s="33"/>
      <c r="AB21" s="108"/>
      <c r="AC21" s="156"/>
      <c r="AD21" s="157" t="str">
        <f t="shared" si="3"/>
        <v xml:space="preserve"> </v>
      </c>
      <c r="AE21" s="35"/>
      <c r="AF21" s="35"/>
      <c r="AG21" s="35"/>
      <c r="AH21" s="35"/>
      <c r="AI21" s="34"/>
      <c r="AJ21" s="36"/>
      <c r="AK21" s="34"/>
      <c r="AL21" s="5"/>
      <c r="AN21" s="5"/>
      <c r="AO21" s="150"/>
      <c r="AP21" s="5"/>
      <c r="AQ21" s="5"/>
      <c r="AR21" s="5"/>
      <c r="AS21" s="5"/>
      <c r="AT21" s="5"/>
      <c r="AU21" s="5"/>
      <c r="AV21" s="5">
        <f t="shared" si="4"/>
        <v>0</v>
      </c>
      <c r="AW21" s="66" t="b">
        <f t="shared" si="5"/>
        <v>0</v>
      </c>
      <c r="AX21" s="66" t="b">
        <f t="shared" si="6"/>
        <v>0</v>
      </c>
      <c r="AY21" s="66" t="b">
        <f t="shared" si="7"/>
        <v>0</v>
      </c>
      <c r="AZ21" s="5">
        <f t="shared" si="8"/>
        <v>0</v>
      </c>
      <c r="BA21" s="5">
        <f t="shared" si="9"/>
        <v>0</v>
      </c>
      <c r="BB21" s="5">
        <f t="shared" si="10"/>
        <v>0</v>
      </c>
      <c r="BC21" s="66" t="b">
        <f t="shared" si="11"/>
        <v>0</v>
      </c>
      <c r="BD21" s="66" t="b">
        <f t="shared" si="12"/>
        <v>0</v>
      </c>
      <c r="BE21" s="66" t="b">
        <f t="shared" si="13"/>
        <v>0</v>
      </c>
      <c r="BF21" s="66" t="b">
        <f t="shared" si="14"/>
        <v>0</v>
      </c>
      <c r="BG21" s="66" t="b">
        <f t="shared" si="15"/>
        <v>0</v>
      </c>
      <c r="BH21" s="66" t="b">
        <f t="shared" si="16"/>
        <v>0</v>
      </c>
    </row>
    <row r="22" spans="1:60" ht="14.25">
      <c r="A22" s="33"/>
      <c r="B22" s="33"/>
      <c r="C22" s="36"/>
      <c r="D22" s="34"/>
      <c r="E22" s="87"/>
      <c r="F22" s="74"/>
      <c r="G22" s="74"/>
      <c r="H22" s="36"/>
      <c r="I22" s="37"/>
      <c r="J22" s="34"/>
      <c r="K22" s="34"/>
      <c r="L22" s="34"/>
      <c r="M22" s="74"/>
      <c r="N22" s="108"/>
      <c r="O22" s="155" t="str">
        <f t="shared" si="0"/>
        <v xml:space="preserve"> </v>
      </c>
      <c r="P22" s="151"/>
      <c r="Q22" s="157" t="str">
        <f t="shared" si="1"/>
        <v xml:space="preserve"> </v>
      </c>
      <c r="R22" s="38"/>
      <c r="S22" s="33"/>
      <c r="T22" s="162" t="str">
        <f t="shared" si="2"/>
        <v xml:space="preserve"> </v>
      </c>
      <c r="U22" s="74"/>
      <c r="V22" s="74"/>
      <c r="W22" s="161"/>
      <c r="X22" s="34"/>
      <c r="Y22" s="35"/>
      <c r="Z22" s="33"/>
      <c r="AA22" s="33"/>
      <c r="AB22" s="108"/>
      <c r="AC22" s="156"/>
      <c r="AD22" s="157" t="str">
        <f t="shared" si="3"/>
        <v xml:space="preserve"> </v>
      </c>
      <c r="AE22" s="35"/>
      <c r="AF22" s="35"/>
      <c r="AG22" s="35"/>
      <c r="AH22" s="35"/>
      <c r="AI22" s="34"/>
      <c r="AJ22" s="36"/>
      <c r="AK22" s="34"/>
      <c r="AL22" s="5"/>
      <c r="AN22" s="5"/>
      <c r="AO22" s="150"/>
      <c r="AP22" s="5"/>
      <c r="AQ22" s="5"/>
      <c r="AR22" s="5"/>
      <c r="AS22" s="5"/>
      <c r="AT22" s="5"/>
      <c r="AU22" s="5"/>
      <c r="AV22" s="5">
        <f t="shared" si="4"/>
        <v>0</v>
      </c>
      <c r="AW22" s="66" t="b">
        <f t="shared" si="5"/>
        <v>0</v>
      </c>
      <c r="AX22" s="66" t="b">
        <f t="shared" si="6"/>
        <v>0</v>
      </c>
      <c r="AY22" s="66" t="b">
        <f t="shared" si="7"/>
        <v>0</v>
      </c>
      <c r="AZ22" s="5">
        <f t="shared" si="8"/>
        <v>0</v>
      </c>
      <c r="BA22" s="5">
        <f t="shared" si="9"/>
        <v>0</v>
      </c>
      <c r="BB22" s="5">
        <f t="shared" si="10"/>
        <v>0</v>
      </c>
      <c r="BC22" s="66" t="b">
        <f t="shared" si="11"/>
        <v>0</v>
      </c>
      <c r="BD22" s="66" t="b">
        <f t="shared" si="12"/>
        <v>0</v>
      </c>
      <c r="BE22" s="66" t="b">
        <f t="shared" si="13"/>
        <v>0</v>
      </c>
      <c r="BF22" s="66" t="b">
        <f t="shared" si="14"/>
        <v>0</v>
      </c>
      <c r="BG22" s="66" t="b">
        <f t="shared" si="15"/>
        <v>0</v>
      </c>
      <c r="BH22" s="66" t="b">
        <f t="shared" si="16"/>
        <v>0</v>
      </c>
    </row>
    <row r="23" spans="1:60" ht="14.25">
      <c r="A23" s="33"/>
      <c r="B23" s="33"/>
      <c r="C23" s="36"/>
      <c r="D23" s="34"/>
      <c r="E23" s="87"/>
      <c r="F23" s="74"/>
      <c r="G23" s="74"/>
      <c r="H23" s="36"/>
      <c r="I23" s="37"/>
      <c r="J23" s="34"/>
      <c r="K23" s="34"/>
      <c r="L23" s="34"/>
      <c r="M23" s="74"/>
      <c r="N23" s="108"/>
      <c r="O23" s="155" t="str">
        <f t="shared" si="0"/>
        <v xml:space="preserve"> </v>
      </c>
      <c r="P23" s="151"/>
      <c r="Q23" s="157" t="str">
        <f t="shared" si="1"/>
        <v xml:space="preserve"> </v>
      </c>
      <c r="R23" s="38"/>
      <c r="S23" s="33"/>
      <c r="T23" s="162" t="str">
        <f t="shared" si="2"/>
        <v xml:space="preserve"> </v>
      </c>
      <c r="U23" s="74"/>
      <c r="V23" s="74"/>
      <c r="W23" s="161"/>
      <c r="X23" s="34"/>
      <c r="Y23" s="35"/>
      <c r="Z23" s="33"/>
      <c r="AA23" s="33"/>
      <c r="AB23" s="108"/>
      <c r="AC23" s="156"/>
      <c r="AD23" s="157" t="str">
        <f t="shared" si="3"/>
        <v xml:space="preserve"> </v>
      </c>
      <c r="AE23" s="35"/>
      <c r="AF23" s="35"/>
      <c r="AG23" s="35"/>
      <c r="AH23" s="35"/>
      <c r="AI23" s="34"/>
      <c r="AJ23" s="36"/>
      <c r="AK23" s="34"/>
      <c r="AL23" s="5"/>
      <c r="AN23" s="5"/>
      <c r="AO23" s="150"/>
      <c r="AP23" s="5"/>
      <c r="AQ23" s="5"/>
      <c r="AR23" s="5"/>
      <c r="AS23" s="5"/>
      <c r="AT23" s="5"/>
      <c r="AU23" s="5"/>
      <c r="AV23" s="5">
        <f t="shared" si="4"/>
        <v>0</v>
      </c>
      <c r="AW23" s="66" t="b">
        <f t="shared" si="5"/>
        <v>0</v>
      </c>
      <c r="AX23" s="66" t="b">
        <f t="shared" si="6"/>
        <v>0</v>
      </c>
      <c r="AY23" s="66" t="b">
        <f t="shared" si="7"/>
        <v>0</v>
      </c>
      <c r="AZ23" s="5">
        <f t="shared" si="8"/>
        <v>0</v>
      </c>
      <c r="BA23" s="5">
        <f t="shared" si="9"/>
        <v>0</v>
      </c>
      <c r="BB23" s="5">
        <f t="shared" si="10"/>
        <v>0</v>
      </c>
      <c r="BC23" s="66" t="b">
        <f t="shared" si="11"/>
        <v>0</v>
      </c>
      <c r="BD23" s="66" t="b">
        <f t="shared" si="12"/>
        <v>0</v>
      </c>
      <c r="BE23" s="66" t="b">
        <f t="shared" si="13"/>
        <v>0</v>
      </c>
      <c r="BF23" s="66" t="b">
        <f t="shared" si="14"/>
        <v>0</v>
      </c>
      <c r="BG23" s="66" t="b">
        <f t="shared" si="15"/>
        <v>0</v>
      </c>
      <c r="BH23" s="66" t="b">
        <f t="shared" si="16"/>
        <v>0</v>
      </c>
    </row>
    <row r="24" spans="1:60" ht="14.25">
      <c r="A24" s="33"/>
      <c r="B24" s="33"/>
      <c r="C24" s="36"/>
      <c r="D24" s="34"/>
      <c r="E24" s="87"/>
      <c r="F24" s="74"/>
      <c r="G24" s="74"/>
      <c r="H24" s="36"/>
      <c r="I24" s="37"/>
      <c r="J24" s="34"/>
      <c r="K24" s="34"/>
      <c r="L24" s="34"/>
      <c r="M24" s="74"/>
      <c r="N24" s="108"/>
      <c r="O24" s="155" t="str">
        <f t="shared" si="0"/>
        <v xml:space="preserve"> </v>
      </c>
      <c r="P24" s="151"/>
      <c r="Q24" s="157" t="str">
        <f t="shared" si="1"/>
        <v xml:space="preserve"> </v>
      </c>
      <c r="R24" s="38"/>
      <c r="S24" s="33"/>
      <c r="T24" s="162" t="str">
        <f t="shared" si="2"/>
        <v xml:space="preserve"> </v>
      </c>
      <c r="U24" s="74"/>
      <c r="V24" s="74"/>
      <c r="W24" s="161"/>
      <c r="X24" s="34"/>
      <c r="Y24" s="35"/>
      <c r="Z24" s="33"/>
      <c r="AA24" s="33"/>
      <c r="AB24" s="108"/>
      <c r="AC24" s="156"/>
      <c r="AD24" s="157" t="str">
        <f t="shared" si="3"/>
        <v xml:space="preserve"> </v>
      </c>
      <c r="AE24" s="35"/>
      <c r="AF24" s="35"/>
      <c r="AG24" s="35"/>
      <c r="AH24" s="35"/>
      <c r="AI24" s="34"/>
      <c r="AJ24" s="36"/>
      <c r="AK24" s="34"/>
      <c r="AL24" s="5"/>
      <c r="AN24" s="5"/>
      <c r="AO24" s="150"/>
      <c r="AP24" s="5"/>
      <c r="AQ24" s="5"/>
      <c r="AR24" s="5"/>
      <c r="AS24" s="5"/>
      <c r="AT24" s="5"/>
      <c r="AU24" s="5"/>
      <c r="AV24" s="5">
        <f t="shared" si="4"/>
        <v>0</v>
      </c>
      <c r="AW24" s="66" t="b">
        <f t="shared" si="5"/>
        <v>0</v>
      </c>
      <c r="AX24" s="66" t="b">
        <f t="shared" si="6"/>
        <v>0</v>
      </c>
      <c r="AY24" s="66" t="b">
        <f t="shared" si="7"/>
        <v>0</v>
      </c>
      <c r="AZ24" s="5">
        <f t="shared" si="8"/>
        <v>0</v>
      </c>
      <c r="BA24" s="5">
        <f t="shared" si="9"/>
        <v>0</v>
      </c>
      <c r="BB24" s="5">
        <f t="shared" si="10"/>
        <v>0</v>
      </c>
      <c r="BC24" s="66" t="b">
        <f t="shared" si="11"/>
        <v>0</v>
      </c>
      <c r="BD24" s="66" t="b">
        <f t="shared" si="12"/>
        <v>0</v>
      </c>
      <c r="BE24" s="66" t="b">
        <f t="shared" si="13"/>
        <v>0</v>
      </c>
      <c r="BF24" s="66" t="b">
        <f t="shared" si="14"/>
        <v>0</v>
      </c>
      <c r="BG24" s="66" t="b">
        <f t="shared" si="15"/>
        <v>0</v>
      </c>
      <c r="BH24" s="66" t="b">
        <f t="shared" si="16"/>
        <v>0</v>
      </c>
    </row>
    <row r="25" spans="1:60" ht="14.25">
      <c r="A25" s="33"/>
      <c r="B25" s="33"/>
      <c r="C25" s="36"/>
      <c r="D25" s="34"/>
      <c r="E25" s="87"/>
      <c r="F25" s="74"/>
      <c r="G25" s="74"/>
      <c r="H25" s="36"/>
      <c r="I25" s="37"/>
      <c r="J25" s="34"/>
      <c r="K25" s="34"/>
      <c r="L25" s="34"/>
      <c r="M25" s="74"/>
      <c r="N25" s="108"/>
      <c r="O25" s="155" t="str">
        <f t="shared" si="0"/>
        <v xml:space="preserve"> </v>
      </c>
      <c r="P25" s="151"/>
      <c r="Q25" s="157" t="str">
        <f t="shared" si="1"/>
        <v xml:space="preserve"> </v>
      </c>
      <c r="R25" s="38"/>
      <c r="S25" s="33"/>
      <c r="T25" s="162" t="str">
        <f t="shared" si="2"/>
        <v xml:space="preserve"> </v>
      </c>
      <c r="U25" s="74"/>
      <c r="V25" s="74"/>
      <c r="W25" s="161"/>
      <c r="X25" s="34"/>
      <c r="Y25" s="35"/>
      <c r="Z25" s="33"/>
      <c r="AA25" s="33"/>
      <c r="AB25" s="108"/>
      <c r="AC25" s="156"/>
      <c r="AD25" s="157" t="str">
        <f t="shared" si="3"/>
        <v xml:space="preserve"> </v>
      </c>
      <c r="AE25" s="35"/>
      <c r="AF25" s="35"/>
      <c r="AG25" s="35"/>
      <c r="AH25" s="35"/>
      <c r="AI25" s="34"/>
      <c r="AJ25" s="36"/>
      <c r="AK25" s="34"/>
      <c r="AL25" s="5"/>
      <c r="AN25" s="5"/>
      <c r="AO25" s="150"/>
      <c r="AP25" s="5"/>
      <c r="AQ25" s="5"/>
      <c r="AR25" s="5"/>
      <c r="AS25" s="5"/>
      <c r="AT25" s="5"/>
      <c r="AU25" s="5"/>
      <c r="AV25" s="5">
        <f t="shared" si="4"/>
        <v>0</v>
      </c>
      <c r="AW25" s="66" t="b">
        <f t="shared" si="5"/>
        <v>0</v>
      </c>
      <c r="AX25" s="66" t="b">
        <f t="shared" si="6"/>
        <v>0</v>
      </c>
      <c r="AY25" s="66" t="b">
        <f t="shared" si="7"/>
        <v>0</v>
      </c>
      <c r="AZ25" s="5">
        <f t="shared" si="8"/>
        <v>0</v>
      </c>
      <c r="BA25" s="5">
        <f t="shared" si="9"/>
        <v>0</v>
      </c>
      <c r="BB25" s="5">
        <f t="shared" si="10"/>
        <v>0</v>
      </c>
      <c r="BC25" s="66" t="b">
        <f t="shared" si="11"/>
        <v>0</v>
      </c>
      <c r="BD25" s="66" t="b">
        <f t="shared" si="12"/>
        <v>0</v>
      </c>
      <c r="BE25" s="66" t="b">
        <f t="shared" si="13"/>
        <v>0</v>
      </c>
      <c r="BF25" s="66" t="b">
        <f t="shared" si="14"/>
        <v>0</v>
      </c>
      <c r="BG25" s="66" t="b">
        <f t="shared" si="15"/>
        <v>0</v>
      </c>
      <c r="BH25" s="66" t="b">
        <f t="shared" si="16"/>
        <v>0</v>
      </c>
    </row>
    <row r="26" spans="1:60" ht="14.25">
      <c r="A26" s="33"/>
      <c r="B26" s="33"/>
      <c r="C26" s="36"/>
      <c r="D26" s="34"/>
      <c r="E26" s="87"/>
      <c r="F26" s="74"/>
      <c r="G26" s="74"/>
      <c r="H26" s="36"/>
      <c r="I26" s="37"/>
      <c r="J26" s="34"/>
      <c r="K26" s="34"/>
      <c r="L26" s="34"/>
      <c r="M26" s="74"/>
      <c r="N26" s="108"/>
      <c r="O26" s="155" t="str">
        <f t="shared" si="0"/>
        <v xml:space="preserve"> </v>
      </c>
      <c r="P26" s="151"/>
      <c r="Q26" s="157" t="str">
        <f t="shared" si="1"/>
        <v xml:space="preserve"> </v>
      </c>
      <c r="R26" s="38"/>
      <c r="S26" s="33"/>
      <c r="T26" s="162" t="str">
        <f t="shared" si="2"/>
        <v xml:space="preserve"> </v>
      </c>
      <c r="U26" s="74"/>
      <c r="V26" s="74"/>
      <c r="W26" s="161"/>
      <c r="X26" s="34"/>
      <c r="Y26" s="35"/>
      <c r="Z26" s="33"/>
      <c r="AA26" s="33"/>
      <c r="AB26" s="108"/>
      <c r="AC26" s="156"/>
      <c r="AD26" s="157" t="str">
        <f t="shared" si="3"/>
        <v xml:space="preserve"> </v>
      </c>
      <c r="AE26" s="35"/>
      <c r="AF26" s="35"/>
      <c r="AG26" s="35"/>
      <c r="AH26" s="35"/>
      <c r="AI26" s="34"/>
      <c r="AJ26" s="36"/>
      <c r="AK26" s="34"/>
      <c r="AL26" s="5"/>
      <c r="AN26" s="5"/>
      <c r="AO26" s="150"/>
      <c r="AP26" s="5"/>
      <c r="AQ26" s="5"/>
      <c r="AR26" s="5"/>
      <c r="AS26" s="5"/>
      <c r="AT26" s="5"/>
      <c r="AU26" s="5"/>
      <c r="AV26" s="5">
        <f t="shared" si="4"/>
        <v>0</v>
      </c>
      <c r="AW26" s="66" t="b">
        <f t="shared" si="5"/>
        <v>0</v>
      </c>
      <c r="AX26" s="66" t="b">
        <f t="shared" si="6"/>
        <v>0</v>
      </c>
      <c r="AY26" s="66" t="b">
        <f t="shared" si="7"/>
        <v>0</v>
      </c>
      <c r="AZ26" s="5">
        <f t="shared" si="8"/>
        <v>0</v>
      </c>
      <c r="BA26" s="5">
        <f t="shared" si="9"/>
        <v>0</v>
      </c>
      <c r="BB26" s="5">
        <f t="shared" si="10"/>
        <v>0</v>
      </c>
      <c r="BC26" s="66" t="b">
        <f t="shared" si="11"/>
        <v>0</v>
      </c>
      <c r="BD26" s="66" t="b">
        <f t="shared" si="12"/>
        <v>0</v>
      </c>
      <c r="BE26" s="66" t="b">
        <f t="shared" si="13"/>
        <v>0</v>
      </c>
      <c r="BF26" s="66" t="b">
        <f t="shared" si="14"/>
        <v>0</v>
      </c>
      <c r="BG26" s="66" t="b">
        <f t="shared" si="15"/>
        <v>0</v>
      </c>
      <c r="BH26" s="66" t="b">
        <f t="shared" si="16"/>
        <v>0</v>
      </c>
    </row>
    <row r="27" spans="1:60" ht="14.25">
      <c r="A27" s="33"/>
      <c r="B27" s="33"/>
      <c r="C27" s="36"/>
      <c r="D27" s="34"/>
      <c r="E27" s="87"/>
      <c r="F27" s="74"/>
      <c r="G27" s="74"/>
      <c r="H27" s="36"/>
      <c r="I27" s="37"/>
      <c r="J27" s="34"/>
      <c r="K27" s="34"/>
      <c r="L27" s="34"/>
      <c r="M27" s="74"/>
      <c r="N27" s="108"/>
      <c r="O27" s="155" t="str">
        <f t="shared" si="0"/>
        <v xml:space="preserve"> </v>
      </c>
      <c r="P27" s="151"/>
      <c r="Q27" s="157" t="str">
        <f t="shared" si="1"/>
        <v xml:space="preserve"> </v>
      </c>
      <c r="R27" s="38"/>
      <c r="S27" s="33"/>
      <c r="T27" s="162" t="str">
        <f t="shared" si="2"/>
        <v xml:space="preserve"> </v>
      </c>
      <c r="U27" s="74"/>
      <c r="V27" s="74"/>
      <c r="W27" s="161"/>
      <c r="X27" s="34"/>
      <c r="Y27" s="35"/>
      <c r="Z27" s="33"/>
      <c r="AA27" s="33"/>
      <c r="AB27" s="108"/>
      <c r="AC27" s="156"/>
      <c r="AD27" s="157" t="str">
        <f t="shared" si="3"/>
        <v xml:space="preserve"> </v>
      </c>
      <c r="AE27" s="35"/>
      <c r="AF27" s="35"/>
      <c r="AG27" s="35"/>
      <c r="AH27" s="35"/>
      <c r="AI27" s="34"/>
      <c r="AJ27" s="36"/>
      <c r="AK27" s="34"/>
      <c r="AL27" s="5"/>
      <c r="AN27" s="5"/>
      <c r="AO27" s="150"/>
      <c r="AP27" s="5"/>
      <c r="AQ27" s="5"/>
      <c r="AR27" s="5"/>
      <c r="AS27" s="5"/>
      <c r="AT27" s="5"/>
      <c r="AU27" s="5"/>
      <c r="AV27" s="5">
        <f t="shared" si="4"/>
        <v>0</v>
      </c>
      <c r="AW27" s="66" t="b">
        <f t="shared" si="5"/>
        <v>0</v>
      </c>
      <c r="AX27" s="66" t="b">
        <f t="shared" si="6"/>
        <v>0</v>
      </c>
      <c r="AY27" s="66" t="b">
        <f t="shared" si="7"/>
        <v>0</v>
      </c>
      <c r="AZ27" s="5">
        <f t="shared" si="8"/>
        <v>0</v>
      </c>
      <c r="BA27" s="5">
        <f t="shared" si="9"/>
        <v>0</v>
      </c>
      <c r="BB27" s="5">
        <f t="shared" si="10"/>
        <v>0</v>
      </c>
      <c r="BC27" s="66" t="b">
        <f t="shared" si="11"/>
        <v>0</v>
      </c>
      <c r="BD27" s="66" t="b">
        <f t="shared" si="12"/>
        <v>0</v>
      </c>
      <c r="BE27" s="66" t="b">
        <f t="shared" si="13"/>
        <v>0</v>
      </c>
      <c r="BF27" s="66" t="b">
        <f t="shared" si="14"/>
        <v>0</v>
      </c>
      <c r="BG27" s="66" t="b">
        <f t="shared" si="15"/>
        <v>0</v>
      </c>
      <c r="BH27" s="66" t="b">
        <f t="shared" si="16"/>
        <v>0</v>
      </c>
    </row>
    <row r="28" spans="1:60" ht="14.25">
      <c r="A28" s="33"/>
      <c r="B28" s="33"/>
      <c r="C28" s="36"/>
      <c r="D28" s="34"/>
      <c r="E28" s="87"/>
      <c r="F28" s="74"/>
      <c r="G28" s="74"/>
      <c r="H28" s="36"/>
      <c r="I28" s="37"/>
      <c r="J28" s="34"/>
      <c r="K28" s="34"/>
      <c r="L28" s="34"/>
      <c r="M28" s="74"/>
      <c r="N28" s="108"/>
      <c r="O28" s="155" t="str">
        <f t="shared" si="0"/>
        <v xml:space="preserve"> </v>
      </c>
      <c r="P28" s="151"/>
      <c r="Q28" s="157" t="str">
        <f t="shared" si="1"/>
        <v xml:space="preserve"> </v>
      </c>
      <c r="R28" s="38"/>
      <c r="S28" s="33"/>
      <c r="T28" s="162" t="str">
        <f t="shared" si="2"/>
        <v xml:space="preserve"> </v>
      </c>
      <c r="U28" s="74"/>
      <c r="V28" s="74"/>
      <c r="W28" s="161"/>
      <c r="X28" s="34"/>
      <c r="Y28" s="35"/>
      <c r="Z28" s="33"/>
      <c r="AA28" s="33"/>
      <c r="AB28" s="108"/>
      <c r="AC28" s="156"/>
      <c r="AD28" s="157" t="str">
        <f t="shared" si="3"/>
        <v xml:space="preserve"> </v>
      </c>
      <c r="AE28" s="35"/>
      <c r="AF28" s="35"/>
      <c r="AG28" s="35"/>
      <c r="AH28" s="35"/>
      <c r="AI28" s="34"/>
      <c r="AJ28" s="36"/>
      <c r="AK28" s="34"/>
      <c r="AL28" s="5"/>
      <c r="AM28" s="150"/>
      <c r="AN28" s="5"/>
      <c r="AO28" s="5"/>
      <c r="AP28" s="5"/>
      <c r="AQ28" s="5"/>
      <c r="AR28" s="5"/>
      <c r="AS28" s="5"/>
      <c r="AT28" s="5"/>
      <c r="AU28" s="5"/>
      <c r="AV28" s="5">
        <f t="shared" si="4"/>
        <v>0</v>
      </c>
      <c r="AW28" s="66" t="b">
        <f t="shared" si="5"/>
        <v>0</v>
      </c>
      <c r="AX28" s="66" t="b">
        <f t="shared" si="6"/>
        <v>0</v>
      </c>
      <c r="AY28" s="66" t="b">
        <f t="shared" si="7"/>
        <v>0</v>
      </c>
      <c r="AZ28" s="5">
        <f t="shared" si="8"/>
        <v>0</v>
      </c>
      <c r="BA28" s="5">
        <f t="shared" si="9"/>
        <v>0</v>
      </c>
      <c r="BB28" s="5">
        <f t="shared" si="10"/>
        <v>0</v>
      </c>
      <c r="BC28" s="66" t="b">
        <f t="shared" si="11"/>
        <v>0</v>
      </c>
      <c r="BD28" s="66" t="b">
        <f t="shared" si="12"/>
        <v>0</v>
      </c>
      <c r="BE28" s="66" t="b">
        <f t="shared" si="13"/>
        <v>0</v>
      </c>
      <c r="BF28" s="66" t="b">
        <f t="shared" si="14"/>
        <v>0</v>
      </c>
      <c r="BG28" s="66" t="b">
        <f t="shared" si="15"/>
        <v>0</v>
      </c>
      <c r="BH28" s="66" t="b">
        <f t="shared" si="16"/>
        <v>0</v>
      </c>
    </row>
    <row r="29" spans="1:60" ht="14.25">
      <c r="A29" s="33"/>
      <c r="B29" s="33"/>
      <c r="C29" s="36"/>
      <c r="D29" s="34"/>
      <c r="E29" s="87"/>
      <c r="F29" s="74"/>
      <c r="G29" s="74"/>
      <c r="H29" s="36"/>
      <c r="I29" s="37"/>
      <c r="J29" s="34"/>
      <c r="K29" s="34"/>
      <c r="L29" s="34"/>
      <c r="M29" s="74"/>
      <c r="N29" s="108"/>
      <c r="O29" s="155" t="str">
        <f t="shared" si="0"/>
        <v xml:space="preserve"> </v>
      </c>
      <c r="P29" s="151"/>
      <c r="Q29" s="157" t="str">
        <f t="shared" si="1"/>
        <v xml:space="preserve"> </v>
      </c>
      <c r="R29" s="38"/>
      <c r="S29" s="33"/>
      <c r="T29" s="162" t="str">
        <f t="shared" si="2"/>
        <v xml:space="preserve"> </v>
      </c>
      <c r="U29" s="74"/>
      <c r="V29" s="74"/>
      <c r="W29" s="161"/>
      <c r="X29" s="34"/>
      <c r="Y29" s="35"/>
      <c r="Z29" s="33"/>
      <c r="AA29" s="33"/>
      <c r="AB29" s="108"/>
      <c r="AC29" s="156"/>
      <c r="AD29" s="157" t="str">
        <f t="shared" si="3"/>
        <v xml:space="preserve"> </v>
      </c>
      <c r="AE29" s="35"/>
      <c r="AF29" s="35"/>
      <c r="AG29" s="35"/>
      <c r="AH29" s="35"/>
      <c r="AI29" s="34"/>
      <c r="AJ29" s="36"/>
      <c r="AK29" s="34"/>
      <c r="AL29" s="5"/>
      <c r="AM29" s="150"/>
      <c r="AN29" s="5"/>
      <c r="AO29" s="5"/>
      <c r="AP29" s="5"/>
      <c r="AQ29" s="5"/>
      <c r="AR29" s="5"/>
      <c r="AS29" s="5"/>
      <c r="AT29" s="5"/>
      <c r="AU29" s="5"/>
      <c r="AV29" s="5">
        <f t="shared" si="4"/>
        <v>0</v>
      </c>
      <c r="AW29" s="66" t="b">
        <f t="shared" si="5"/>
        <v>0</v>
      </c>
      <c r="AX29" s="66" t="b">
        <f t="shared" si="6"/>
        <v>0</v>
      </c>
      <c r="AY29" s="66" t="b">
        <f t="shared" si="7"/>
        <v>0</v>
      </c>
      <c r="AZ29" s="5">
        <f t="shared" si="8"/>
        <v>0</v>
      </c>
      <c r="BA29" s="5">
        <f t="shared" si="9"/>
        <v>0</v>
      </c>
      <c r="BB29" s="5">
        <f t="shared" si="10"/>
        <v>0</v>
      </c>
      <c r="BC29" s="66" t="b">
        <f t="shared" si="11"/>
        <v>0</v>
      </c>
      <c r="BD29" s="66" t="b">
        <f t="shared" si="12"/>
        <v>0</v>
      </c>
      <c r="BE29" s="66" t="b">
        <f t="shared" si="13"/>
        <v>0</v>
      </c>
      <c r="BF29" s="66" t="b">
        <f t="shared" si="14"/>
        <v>0</v>
      </c>
      <c r="BG29" s="66" t="b">
        <f t="shared" si="15"/>
        <v>0</v>
      </c>
      <c r="BH29" s="66" t="b">
        <f t="shared" si="16"/>
        <v>0</v>
      </c>
    </row>
    <row r="30" spans="1:60" ht="14.25">
      <c r="A30" s="33"/>
      <c r="B30" s="33"/>
      <c r="C30" s="36"/>
      <c r="D30" s="34"/>
      <c r="E30" s="87"/>
      <c r="F30" s="74"/>
      <c r="G30" s="74"/>
      <c r="H30" s="36"/>
      <c r="I30" s="37"/>
      <c r="J30" s="34"/>
      <c r="K30" s="34"/>
      <c r="L30" s="34"/>
      <c r="M30" s="74"/>
      <c r="N30" s="108"/>
      <c r="O30" s="155" t="str">
        <f t="shared" si="0"/>
        <v xml:space="preserve"> </v>
      </c>
      <c r="P30" s="151"/>
      <c r="Q30" s="157" t="str">
        <f t="shared" si="1"/>
        <v xml:space="preserve"> </v>
      </c>
      <c r="R30" s="38"/>
      <c r="S30" s="33"/>
      <c r="T30" s="162" t="str">
        <f t="shared" si="2"/>
        <v xml:space="preserve"> </v>
      </c>
      <c r="U30" s="74"/>
      <c r="V30" s="74"/>
      <c r="W30" s="161"/>
      <c r="X30" s="34"/>
      <c r="Y30" s="35"/>
      <c r="Z30" s="33"/>
      <c r="AA30" s="33"/>
      <c r="AB30" s="108"/>
      <c r="AC30" s="156"/>
      <c r="AD30" s="157" t="str">
        <f t="shared" si="3"/>
        <v xml:space="preserve"> </v>
      </c>
      <c r="AE30" s="35"/>
      <c r="AF30" s="35"/>
      <c r="AG30" s="35"/>
      <c r="AH30" s="35"/>
      <c r="AI30" s="34"/>
      <c r="AJ30" s="36"/>
      <c r="AK30" s="34"/>
      <c r="AL30" s="5"/>
      <c r="AM30" s="150"/>
      <c r="AN30" s="5"/>
      <c r="AO30" s="5"/>
      <c r="AP30" s="5"/>
      <c r="AQ30" s="5"/>
      <c r="AR30" s="5"/>
      <c r="AS30" s="5"/>
      <c r="AT30" s="5"/>
      <c r="AU30" s="5"/>
      <c r="AV30" s="5">
        <f t="shared" si="4"/>
        <v>0</v>
      </c>
      <c r="AW30" s="66" t="b">
        <f t="shared" si="5"/>
        <v>0</v>
      </c>
      <c r="AX30" s="66" t="b">
        <f t="shared" si="6"/>
        <v>0</v>
      </c>
      <c r="AY30" s="66" t="b">
        <f t="shared" si="7"/>
        <v>0</v>
      </c>
      <c r="AZ30" s="5">
        <f t="shared" si="8"/>
        <v>0</v>
      </c>
      <c r="BA30" s="5">
        <f t="shared" si="9"/>
        <v>0</v>
      </c>
      <c r="BB30" s="5">
        <f t="shared" si="10"/>
        <v>0</v>
      </c>
      <c r="BC30" s="66" t="b">
        <f t="shared" si="11"/>
        <v>0</v>
      </c>
      <c r="BD30" s="66" t="b">
        <f t="shared" si="12"/>
        <v>0</v>
      </c>
      <c r="BE30" s="66" t="b">
        <f t="shared" si="13"/>
        <v>0</v>
      </c>
      <c r="BF30" s="66" t="b">
        <f t="shared" si="14"/>
        <v>0</v>
      </c>
      <c r="BG30" s="66" t="b">
        <f t="shared" si="15"/>
        <v>0</v>
      </c>
      <c r="BH30" s="66" t="b">
        <f t="shared" si="16"/>
        <v>0</v>
      </c>
    </row>
    <row r="31" spans="1:60" ht="14.25">
      <c r="A31" s="33"/>
      <c r="B31" s="33"/>
      <c r="C31" s="36"/>
      <c r="D31" s="34"/>
      <c r="E31" s="87"/>
      <c r="F31" s="74"/>
      <c r="G31" s="74"/>
      <c r="H31" s="36"/>
      <c r="I31" s="37"/>
      <c r="J31" s="34"/>
      <c r="K31" s="34"/>
      <c r="L31" s="34"/>
      <c r="M31" s="74"/>
      <c r="N31" s="108"/>
      <c r="O31" s="155" t="str">
        <f t="shared" si="0"/>
        <v xml:space="preserve"> </v>
      </c>
      <c r="P31" s="151"/>
      <c r="Q31" s="157" t="str">
        <f t="shared" si="1"/>
        <v xml:space="preserve"> </v>
      </c>
      <c r="R31" s="38"/>
      <c r="S31" s="33"/>
      <c r="T31" s="162" t="str">
        <f t="shared" si="2"/>
        <v xml:space="preserve"> </v>
      </c>
      <c r="U31" s="74"/>
      <c r="V31" s="74"/>
      <c r="W31" s="161"/>
      <c r="X31" s="34"/>
      <c r="Y31" s="35"/>
      <c r="Z31" s="33"/>
      <c r="AA31" s="33"/>
      <c r="AB31" s="108"/>
      <c r="AC31" s="156"/>
      <c r="AD31" s="157" t="str">
        <f t="shared" si="3"/>
        <v xml:space="preserve"> </v>
      </c>
      <c r="AE31" s="35"/>
      <c r="AF31" s="35"/>
      <c r="AG31" s="35"/>
      <c r="AH31" s="35"/>
      <c r="AI31" s="34"/>
      <c r="AJ31" s="36"/>
      <c r="AK31" s="34"/>
      <c r="AL31" s="5"/>
      <c r="AM31" s="150"/>
      <c r="AN31" s="5"/>
      <c r="AO31" s="5"/>
      <c r="AP31" s="5"/>
      <c r="AQ31" s="5"/>
      <c r="AR31" s="5"/>
      <c r="AS31" s="5"/>
      <c r="AT31" s="5"/>
      <c r="AU31" s="5"/>
      <c r="AV31" s="5">
        <f t="shared" si="4"/>
        <v>0</v>
      </c>
      <c r="AW31" s="66" t="b">
        <f t="shared" si="5"/>
        <v>0</v>
      </c>
      <c r="AX31" s="66" t="b">
        <f t="shared" si="6"/>
        <v>0</v>
      </c>
      <c r="AY31" s="66" t="b">
        <f t="shared" si="7"/>
        <v>0</v>
      </c>
      <c r="AZ31" s="5">
        <f t="shared" si="8"/>
        <v>0</v>
      </c>
      <c r="BA31" s="5">
        <f t="shared" si="9"/>
        <v>0</v>
      </c>
      <c r="BB31" s="5">
        <f t="shared" si="10"/>
        <v>0</v>
      </c>
      <c r="BC31" s="66" t="b">
        <f t="shared" si="11"/>
        <v>0</v>
      </c>
      <c r="BD31" s="66" t="b">
        <f t="shared" si="12"/>
        <v>0</v>
      </c>
      <c r="BE31" s="66" t="b">
        <f t="shared" si="13"/>
        <v>0</v>
      </c>
      <c r="BF31" s="66" t="b">
        <f t="shared" si="14"/>
        <v>0</v>
      </c>
      <c r="BG31" s="66" t="b">
        <f t="shared" si="15"/>
        <v>0</v>
      </c>
      <c r="BH31" s="66" t="b">
        <f t="shared" si="16"/>
        <v>0</v>
      </c>
    </row>
    <row r="32" spans="1:60" ht="14.25">
      <c r="A32" s="33"/>
      <c r="B32" s="33"/>
      <c r="C32" s="36"/>
      <c r="D32" s="34"/>
      <c r="E32" s="87"/>
      <c r="F32" s="74"/>
      <c r="G32" s="74"/>
      <c r="H32" s="36"/>
      <c r="I32" s="37"/>
      <c r="J32" s="34"/>
      <c r="K32" s="34"/>
      <c r="L32" s="34"/>
      <c r="M32" s="74"/>
      <c r="N32" s="108"/>
      <c r="O32" s="155" t="str">
        <f t="shared" si="0"/>
        <v xml:space="preserve"> </v>
      </c>
      <c r="P32" s="151"/>
      <c r="Q32" s="157" t="str">
        <f t="shared" si="1"/>
        <v xml:space="preserve"> </v>
      </c>
      <c r="R32" s="38"/>
      <c r="S32" s="33"/>
      <c r="T32" s="162" t="str">
        <f t="shared" si="2"/>
        <v xml:space="preserve"> </v>
      </c>
      <c r="U32" s="74"/>
      <c r="V32" s="74"/>
      <c r="W32" s="161"/>
      <c r="X32" s="34"/>
      <c r="Y32" s="35"/>
      <c r="Z32" s="33"/>
      <c r="AA32" s="33"/>
      <c r="AB32" s="108"/>
      <c r="AC32" s="156"/>
      <c r="AD32" s="157" t="str">
        <f t="shared" si="3"/>
        <v xml:space="preserve"> </v>
      </c>
      <c r="AE32" s="35"/>
      <c r="AF32" s="35"/>
      <c r="AG32" s="35"/>
      <c r="AH32" s="35"/>
      <c r="AI32" s="34"/>
      <c r="AJ32" s="36"/>
      <c r="AK32" s="34"/>
      <c r="AL32" s="5"/>
      <c r="AM32" s="150"/>
      <c r="AN32" s="5"/>
      <c r="AO32" s="5"/>
      <c r="AP32" s="5"/>
      <c r="AQ32" s="5"/>
      <c r="AR32" s="5"/>
      <c r="AS32" s="5"/>
      <c r="AT32" s="5"/>
      <c r="AU32" s="5"/>
      <c r="AV32" s="5">
        <f t="shared" si="4"/>
        <v>0</v>
      </c>
      <c r="AW32" s="66" t="b">
        <f t="shared" si="5"/>
        <v>0</v>
      </c>
      <c r="AX32" s="66" t="b">
        <f t="shared" si="6"/>
        <v>0</v>
      </c>
      <c r="AY32" s="66" t="b">
        <f t="shared" si="7"/>
        <v>0</v>
      </c>
      <c r="AZ32" s="5">
        <f t="shared" si="8"/>
        <v>0</v>
      </c>
      <c r="BA32" s="5">
        <f t="shared" si="9"/>
        <v>0</v>
      </c>
      <c r="BB32" s="5">
        <f t="shared" si="10"/>
        <v>0</v>
      </c>
      <c r="BC32" s="66" t="b">
        <f t="shared" si="11"/>
        <v>0</v>
      </c>
      <c r="BD32" s="66" t="b">
        <f t="shared" si="12"/>
        <v>0</v>
      </c>
      <c r="BE32" s="66" t="b">
        <f t="shared" si="13"/>
        <v>0</v>
      </c>
      <c r="BF32" s="66" t="b">
        <f t="shared" si="14"/>
        <v>0</v>
      </c>
      <c r="BG32" s="66" t="b">
        <f t="shared" si="15"/>
        <v>0</v>
      </c>
      <c r="BH32" s="66" t="b">
        <f t="shared" si="16"/>
        <v>0</v>
      </c>
    </row>
    <row r="33" spans="1:60">
      <c r="A33" s="337" t="s">
        <v>28</v>
      </c>
      <c r="B33" s="254"/>
      <c r="C33" s="255"/>
      <c r="D33" s="256"/>
      <c r="E33" s="256"/>
      <c r="F33" s="256"/>
      <c r="G33" s="256"/>
      <c r="H33" s="255"/>
      <c r="I33" s="255"/>
      <c r="J33" s="256"/>
      <c r="K33" s="256"/>
      <c r="L33" s="256"/>
      <c r="M33" s="256"/>
      <c r="N33" s="257"/>
      <c r="O33" s="299"/>
      <c r="P33" s="257"/>
      <c r="Q33" s="256"/>
      <c r="R33" s="297"/>
      <c r="S33" s="298"/>
      <c r="T33" s="297"/>
      <c r="U33" s="256"/>
      <c r="V33" s="256"/>
      <c r="W33" s="256"/>
      <c r="X33" s="256"/>
      <c r="Y33" s="257"/>
      <c r="Z33" s="256"/>
      <c r="AA33" s="256"/>
      <c r="AB33" s="257"/>
      <c r="AC33" s="299"/>
      <c r="AD33" s="256"/>
      <c r="AE33" s="256"/>
      <c r="AF33" s="256"/>
      <c r="AG33" s="256"/>
      <c r="AH33" s="256"/>
      <c r="AI33" s="256"/>
      <c r="AJ33" s="255"/>
      <c r="AK33" s="256"/>
      <c r="AV33" s="256"/>
      <c r="AW33" s="256"/>
      <c r="AX33" s="256"/>
      <c r="AY33" s="256"/>
      <c r="AZ33" s="256"/>
      <c r="BA33" s="256"/>
      <c r="BB33" s="256"/>
      <c r="BC33" s="256"/>
      <c r="BD33" s="256"/>
      <c r="BE33" s="256"/>
      <c r="BF33" s="256"/>
      <c r="BG33" s="256"/>
      <c r="BH33" s="256"/>
    </row>
    <row r="34" spans="1:60">
      <c r="H34" s="1"/>
      <c r="I34" s="1"/>
      <c r="N34" s="24"/>
      <c r="O34" s="3"/>
      <c r="S34" s="29"/>
      <c r="Y34" s="24"/>
      <c r="AB34" s="24"/>
      <c r="AC34" s="3"/>
      <c r="AV34" s="67">
        <f t="shared" ref="AV34:BH34" si="17">SUM(AV11:AV33)</f>
        <v>50000</v>
      </c>
      <c r="AW34" s="67">
        <f t="shared" si="17"/>
        <v>0</v>
      </c>
      <c r="AX34" s="67">
        <f t="shared" si="17"/>
        <v>0</v>
      </c>
      <c r="AY34" s="67">
        <f t="shared" si="17"/>
        <v>0</v>
      </c>
      <c r="AZ34" s="67">
        <f t="shared" si="17"/>
        <v>0</v>
      </c>
      <c r="BA34" s="67">
        <f t="shared" si="17"/>
        <v>1</v>
      </c>
      <c r="BB34" s="67">
        <f t="shared" si="17"/>
        <v>0</v>
      </c>
      <c r="BC34" s="67">
        <f t="shared" si="17"/>
        <v>0</v>
      </c>
      <c r="BD34" s="67">
        <f t="shared" si="17"/>
        <v>0</v>
      </c>
      <c r="BE34" s="67">
        <f t="shared" si="17"/>
        <v>0</v>
      </c>
      <c r="BF34" s="67">
        <f t="shared" si="17"/>
        <v>0</v>
      </c>
      <c r="BG34" s="67">
        <f t="shared" si="17"/>
        <v>0</v>
      </c>
      <c r="BH34" s="67">
        <f t="shared" si="17"/>
        <v>0</v>
      </c>
    </row>
    <row r="35" spans="1:60">
      <c r="H35" s="1"/>
      <c r="I35" s="1"/>
      <c r="N35" s="24"/>
      <c r="O35" s="3"/>
      <c r="S35" s="29"/>
      <c r="Y35" s="24"/>
      <c r="AB35" s="24"/>
      <c r="AC35" s="3"/>
    </row>
    <row r="36" spans="1:60">
      <c r="H36" s="1"/>
      <c r="I36" s="1"/>
      <c r="N36" s="24"/>
      <c r="O36" s="3"/>
      <c r="S36" s="29"/>
      <c r="Y36" s="24"/>
      <c r="AB36" s="24"/>
      <c r="AC36" s="3"/>
    </row>
    <row r="37" spans="1:60">
      <c r="H37" s="1"/>
      <c r="I37" s="1"/>
      <c r="N37" s="24"/>
      <c r="O37" s="3"/>
      <c r="S37" s="29"/>
      <c r="Y37" s="24"/>
      <c r="AB37" s="24"/>
      <c r="AC37" s="3"/>
    </row>
    <row r="38" spans="1:60">
      <c r="H38" s="1"/>
      <c r="I38" s="1"/>
      <c r="N38" s="24"/>
      <c r="O38" s="3"/>
      <c r="S38" s="29"/>
      <c r="Y38" s="24"/>
      <c r="AB38" s="24"/>
      <c r="AC38" s="3"/>
    </row>
    <row r="39" spans="1:60">
      <c r="H39" s="1"/>
      <c r="I39" s="1"/>
      <c r="N39" s="24"/>
      <c r="O39" s="3"/>
      <c r="S39" s="29"/>
      <c r="Y39" s="24"/>
      <c r="AB39" s="24"/>
      <c r="AC39" s="3"/>
    </row>
    <row r="40" spans="1:60" ht="15.75">
      <c r="A40" s="17" t="s">
        <v>608</v>
      </c>
      <c r="B40" s="17"/>
      <c r="H40" s="1"/>
      <c r="I40" s="1"/>
      <c r="N40" s="24"/>
      <c r="O40" s="3"/>
      <c r="S40" s="29"/>
      <c r="Y40" s="24"/>
      <c r="AB40" s="24"/>
      <c r="AC40" s="3"/>
    </row>
    <row r="41" spans="1:60" s="70" customFormat="1" ht="70.5">
      <c r="A41" s="186" t="s">
        <v>674</v>
      </c>
      <c r="B41" s="187" t="s">
        <v>675</v>
      </c>
      <c r="C41" s="186" t="s">
        <v>674</v>
      </c>
      <c r="D41" s="187" t="s">
        <v>31</v>
      </c>
      <c r="E41" s="187" t="s">
        <v>675</v>
      </c>
      <c r="F41" s="187" t="s">
        <v>31</v>
      </c>
      <c r="G41" s="186" t="s">
        <v>674</v>
      </c>
      <c r="H41" s="187" t="s">
        <v>675</v>
      </c>
      <c r="I41" s="187" t="s">
        <v>675</v>
      </c>
      <c r="J41" s="187" t="s">
        <v>31</v>
      </c>
      <c r="K41" s="187" t="s">
        <v>31</v>
      </c>
      <c r="L41" s="187" t="s">
        <v>31</v>
      </c>
      <c r="M41" s="186" t="s">
        <v>674</v>
      </c>
      <c r="N41" s="187" t="s">
        <v>31</v>
      </c>
      <c r="O41" s="187" t="s">
        <v>31</v>
      </c>
      <c r="P41" s="187" t="s">
        <v>31</v>
      </c>
      <c r="Q41" s="187" t="s">
        <v>31</v>
      </c>
      <c r="R41" s="187" t="s">
        <v>675</v>
      </c>
      <c r="S41" s="187" t="s">
        <v>675</v>
      </c>
      <c r="T41" s="187" t="s">
        <v>675</v>
      </c>
      <c r="U41" s="187" t="s">
        <v>31</v>
      </c>
      <c r="V41" s="187" t="s">
        <v>31</v>
      </c>
      <c r="W41" s="187" t="s">
        <v>31</v>
      </c>
      <c r="X41" s="186" t="s">
        <v>674</v>
      </c>
      <c r="Y41" s="187" t="s">
        <v>675</v>
      </c>
      <c r="Z41" s="187" t="s">
        <v>675</v>
      </c>
      <c r="AA41" s="187" t="s">
        <v>675</v>
      </c>
      <c r="AB41" s="186" t="s">
        <v>674</v>
      </c>
      <c r="AC41" s="186" t="s">
        <v>674</v>
      </c>
      <c r="AD41" s="186" t="s">
        <v>674</v>
      </c>
      <c r="AE41" s="187" t="s">
        <v>675</v>
      </c>
      <c r="AF41" s="187" t="s">
        <v>675</v>
      </c>
      <c r="AG41" s="187" t="s">
        <v>675</v>
      </c>
      <c r="AH41" s="187" t="s">
        <v>31</v>
      </c>
      <c r="AI41" s="187" t="s">
        <v>675</v>
      </c>
      <c r="AJ41" s="187" t="s">
        <v>675</v>
      </c>
      <c r="AK41" s="187" t="s">
        <v>675</v>
      </c>
      <c r="AW41" s="148"/>
      <c r="AX41" s="148"/>
      <c r="AY41" s="148"/>
    </row>
    <row r="42" spans="1:60">
      <c r="A42" s="173"/>
      <c r="B42" s="173"/>
      <c r="C42" s="174"/>
      <c r="D42" s="173"/>
      <c r="E42" s="173"/>
      <c r="F42" s="173"/>
      <c r="G42" s="173"/>
      <c r="H42" s="174"/>
      <c r="I42" s="174"/>
      <c r="J42" s="173"/>
      <c r="K42" s="173"/>
      <c r="L42" s="173"/>
      <c r="M42" s="173"/>
      <c r="N42" s="175"/>
      <c r="O42" s="176"/>
      <c r="P42" s="175"/>
      <c r="Q42" s="173"/>
      <c r="R42" s="177"/>
      <c r="S42" s="178"/>
      <c r="T42" s="177"/>
      <c r="U42" s="173"/>
      <c r="V42" s="173"/>
      <c r="W42" s="173"/>
      <c r="X42" s="173"/>
      <c r="Y42" s="175"/>
      <c r="Z42" s="173"/>
      <c r="AA42" s="173"/>
      <c r="AB42" s="175"/>
      <c r="AC42" s="176"/>
      <c r="AD42" s="173"/>
      <c r="AE42" s="173"/>
      <c r="AF42" s="173"/>
      <c r="AG42" s="173"/>
      <c r="AH42" s="173"/>
      <c r="AI42" s="173"/>
      <c r="AJ42" s="174"/>
      <c r="AK42" s="173"/>
    </row>
    <row r="43" spans="1:60" s="5" customFormat="1" ht="18" customHeight="1">
      <c r="A43" s="17" t="s">
        <v>27</v>
      </c>
      <c r="B43" s="17"/>
      <c r="C43" s="1"/>
      <c r="D43" s="2"/>
      <c r="E43" s="2"/>
      <c r="F43" s="2"/>
      <c r="G43" s="2"/>
      <c r="H43" s="1"/>
      <c r="I43" s="1"/>
      <c r="J43" s="2"/>
      <c r="K43" s="2"/>
      <c r="L43" s="2"/>
      <c r="M43" s="2"/>
      <c r="N43" s="24"/>
      <c r="O43" s="3"/>
      <c r="P43" s="24"/>
      <c r="Q43" s="2"/>
      <c r="R43" s="4"/>
      <c r="S43" s="29"/>
      <c r="T43" s="4"/>
      <c r="U43" s="2"/>
      <c r="V43" s="2"/>
      <c r="W43" s="2"/>
      <c r="X43" s="2"/>
      <c r="Y43" s="24"/>
      <c r="Z43" s="2"/>
      <c r="AA43" s="2"/>
      <c r="AB43" s="24"/>
      <c r="AC43" s="3"/>
      <c r="AD43" s="2"/>
      <c r="AE43" s="2"/>
      <c r="AF43" s="2"/>
      <c r="AG43" s="2"/>
      <c r="AH43" s="2"/>
      <c r="AI43" s="2"/>
      <c r="AJ43" s="1"/>
      <c r="AK43" s="2"/>
      <c r="AL43" s="2"/>
      <c r="AM43" s="2"/>
      <c r="AN43" s="2"/>
      <c r="AO43" s="2"/>
      <c r="AP43" s="2"/>
      <c r="AQ43" s="2"/>
      <c r="AR43" s="2"/>
      <c r="AS43" s="2"/>
      <c r="AT43" s="2"/>
      <c r="AU43" s="2"/>
      <c r="AV43" s="2"/>
      <c r="AW43" s="24"/>
      <c r="AX43" s="24"/>
      <c r="AY43" s="24"/>
      <c r="AZ43" s="2"/>
      <c r="BA43" s="2"/>
      <c r="BB43" s="2"/>
      <c r="BC43" s="2"/>
      <c r="BD43" s="2"/>
      <c r="BE43" s="2"/>
    </row>
    <row r="44" spans="1:60" ht="15">
      <c r="A44" s="173"/>
      <c r="B44" s="300" t="s">
        <v>641</v>
      </c>
      <c r="C44" s="174"/>
      <c r="D44" s="173"/>
      <c r="E44" s="179" t="s">
        <v>20</v>
      </c>
      <c r="F44" s="173"/>
      <c r="G44" s="173" t="s">
        <v>630</v>
      </c>
      <c r="H44" s="174"/>
      <c r="I44" s="174"/>
      <c r="J44" s="173"/>
      <c r="K44" s="173"/>
      <c r="L44" s="173"/>
      <c r="M44" s="173"/>
      <c r="N44" s="184" t="str">
        <f>+AO4</f>
        <v>A - Minor</v>
      </c>
      <c r="O44" s="185" t="str">
        <f>+AN9</f>
        <v>1 - rare</v>
      </c>
      <c r="P44" s="173"/>
      <c r="Q44" s="173" t="str">
        <f>+AU5</f>
        <v>High</v>
      </c>
      <c r="R44" s="177"/>
      <c r="S44" s="178"/>
      <c r="T44" s="177"/>
      <c r="U44" s="173"/>
      <c r="V44" s="173"/>
      <c r="W44" s="173"/>
      <c r="X44" s="173"/>
      <c r="Y44" s="180" t="s">
        <v>648</v>
      </c>
      <c r="Z44" s="173"/>
      <c r="AA44" s="173"/>
      <c r="AB44" s="173" t="str">
        <f>+AO4</f>
        <v>A - Minor</v>
      </c>
      <c r="AC44" s="173" t="str">
        <f>+AN9</f>
        <v>1 - rare</v>
      </c>
      <c r="AD44" s="173"/>
      <c r="AE44" s="173"/>
      <c r="AF44" s="173"/>
      <c r="AG44" s="173"/>
      <c r="AH44" s="181" t="s">
        <v>662</v>
      </c>
      <c r="AI44" s="173"/>
      <c r="AJ44" s="174"/>
      <c r="AK44" s="173"/>
    </row>
    <row r="45" spans="1:60" ht="16.5" customHeight="1">
      <c r="A45" s="173"/>
      <c r="B45" s="300" t="s">
        <v>642</v>
      </c>
      <c r="C45" s="174"/>
      <c r="D45" s="173"/>
      <c r="E45" s="182" t="s">
        <v>21</v>
      </c>
      <c r="F45" s="173"/>
      <c r="G45" s="173" t="s">
        <v>631</v>
      </c>
      <c r="H45" s="174"/>
      <c r="I45" s="174"/>
      <c r="J45" s="181"/>
      <c r="K45" s="173"/>
      <c r="L45" s="173"/>
      <c r="M45" s="173"/>
      <c r="N45" s="184" t="str">
        <f>+AP4</f>
        <v>B - Moderate</v>
      </c>
      <c r="O45" s="184" t="str">
        <f>+AN8</f>
        <v>2 - Unlikely</v>
      </c>
      <c r="P45" s="173"/>
      <c r="Q45" s="173" t="str">
        <f>+AU6</f>
        <v>Medium</v>
      </c>
      <c r="R45" s="177"/>
      <c r="S45" s="178"/>
      <c r="T45" s="177"/>
      <c r="U45" s="173"/>
      <c r="V45" s="173"/>
      <c r="W45" s="173"/>
      <c r="X45" s="173"/>
      <c r="Y45" s="180" t="s">
        <v>649</v>
      </c>
      <c r="Z45" s="173"/>
      <c r="AA45" s="173"/>
      <c r="AB45" s="173" t="str">
        <f>+AP4</f>
        <v>B - Moderate</v>
      </c>
      <c r="AC45" s="173" t="str">
        <f>+AN8</f>
        <v>2 - Unlikely</v>
      </c>
      <c r="AD45" s="173"/>
      <c r="AE45" s="173"/>
      <c r="AF45" s="173"/>
      <c r="AG45" s="173"/>
      <c r="AH45" s="173" t="s">
        <v>17</v>
      </c>
      <c r="AI45" s="173"/>
      <c r="AJ45" s="174"/>
      <c r="AK45" s="173"/>
    </row>
    <row r="46" spans="1:60" ht="17.25" customHeight="1">
      <c r="A46" s="173"/>
      <c r="B46" s="300" t="s">
        <v>643</v>
      </c>
      <c r="C46" s="174"/>
      <c r="D46" s="173"/>
      <c r="E46" s="183" t="s">
        <v>159</v>
      </c>
      <c r="F46" s="173"/>
      <c r="G46" s="173" t="s">
        <v>632</v>
      </c>
      <c r="H46" s="174"/>
      <c r="I46" s="174"/>
      <c r="J46" s="173"/>
      <c r="K46" s="173"/>
      <c r="L46" s="173"/>
      <c r="M46" s="173"/>
      <c r="N46" s="184" t="str">
        <f>+AQ4</f>
        <v>C - Major</v>
      </c>
      <c r="O46" s="184" t="str">
        <f>+AN7</f>
        <v>3 - Possible</v>
      </c>
      <c r="P46" s="173"/>
      <c r="Q46" s="173" t="str">
        <f>+AU7</f>
        <v>Low</v>
      </c>
      <c r="R46" s="177"/>
      <c r="S46" s="178"/>
      <c r="T46" s="177"/>
      <c r="U46" s="173"/>
      <c r="V46" s="173"/>
      <c r="W46" s="173"/>
      <c r="X46" s="173"/>
      <c r="Y46" s="180" t="s">
        <v>651</v>
      </c>
      <c r="Z46" s="173"/>
      <c r="AA46" s="173"/>
      <c r="AB46" s="173" t="str">
        <f>+AQ4</f>
        <v>C - Major</v>
      </c>
      <c r="AC46" s="173" t="str">
        <f>+AN7</f>
        <v>3 - Possible</v>
      </c>
      <c r="AD46" s="173" t="str">
        <f>+AU7</f>
        <v>Low</v>
      </c>
      <c r="AE46" s="173"/>
      <c r="AF46" s="173"/>
      <c r="AG46" s="173"/>
      <c r="AH46" s="173" t="s">
        <v>18</v>
      </c>
      <c r="AI46" s="173"/>
      <c r="AJ46" s="174"/>
      <c r="AK46" s="173"/>
    </row>
    <row r="47" spans="1:60" ht="25.5">
      <c r="A47" s="173"/>
      <c r="B47" s="300"/>
      <c r="C47" s="174"/>
      <c r="D47" s="173"/>
      <c r="E47" s="173"/>
      <c r="F47" s="173"/>
      <c r="G47" s="173" t="s">
        <v>633</v>
      </c>
      <c r="H47" s="174"/>
      <c r="I47" s="174"/>
      <c r="J47" s="181"/>
      <c r="K47" s="173"/>
      <c r="L47" s="173"/>
      <c r="M47" s="173"/>
      <c r="N47" s="184" t="str">
        <f>+AR4</f>
        <v>D - Critical</v>
      </c>
      <c r="O47" s="184" t="str">
        <f>+AN6</f>
        <v>4 - Likely</v>
      </c>
      <c r="P47" s="173"/>
      <c r="Q47" s="173"/>
      <c r="R47" s="177"/>
      <c r="S47" s="178"/>
      <c r="T47" s="177"/>
      <c r="U47" s="173"/>
      <c r="V47" s="173"/>
      <c r="W47" s="173"/>
      <c r="X47" s="173"/>
      <c r="Y47" s="180" t="s">
        <v>652</v>
      </c>
      <c r="Z47" s="173"/>
      <c r="AA47" s="173"/>
      <c r="AB47" s="173" t="str">
        <f>+AR4</f>
        <v>D - Critical</v>
      </c>
      <c r="AC47" s="173" t="str">
        <f>+AN6</f>
        <v>4 - Likely</v>
      </c>
      <c r="AD47" s="173"/>
      <c r="AE47" s="173"/>
      <c r="AF47" s="173"/>
      <c r="AG47" s="173"/>
      <c r="AH47" s="181" t="s">
        <v>19</v>
      </c>
      <c r="AI47" s="173"/>
      <c r="AJ47" s="174"/>
      <c r="AK47" s="173"/>
    </row>
    <row r="48" spans="1:60" ht="15" customHeight="1">
      <c r="A48" s="173"/>
      <c r="B48" s="300"/>
      <c r="C48" s="174"/>
      <c r="D48" s="173"/>
      <c r="E48" s="173"/>
      <c r="F48" s="173"/>
      <c r="G48" s="173" t="s">
        <v>634</v>
      </c>
      <c r="H48" s="174"/>
      <c r="I48" s="174"/>
      <c r="J48" s="173"/>
      <c r="K48" s="173"/>
      <c r="L48" s="173"/>
      <c r="M48" s="173"/>
      <c r="N48" s="184" t="str">
        <f>+AS4</f>
        <v>E - Catastrophic</v>
      </c>
      <c r="O48" s="184" t="str">
        <f>+AN5</f>
        <v>5 - Almost certain</v>
      </c>
      <c r="P48" s="173"/>
      <c r="Q48" s="173"/>
      <c r="R48" s="177"/>
      <c r="S48" s="178"/>
      <c r="T48" s="177"/>
      <c r="U48" s="173"/>
      <c r="V48" s="173"/>
      <c r="W48" s="173"/>
      <c r="X48" s="173"/>
      <c r="Y48" s="180" t="s">
        <v>650</v>
      </c>
      <c r="Z48" s="173"/>
      <c r="AA48" s="173"/>
      <c r="AB48" s="173" t="str">
        <f>+AS4</f>
        <v>E - Catastrophic</v>
      </c>
      <c r="AC48" s="173" t="str">
        <f>+AN5</f>
        <v>5 - Almost certain</v>
      </c>
      <c r="AD48" s="173"/>
      <c r="AE48" s="173"/>
      <c r="AF48" s="173"/>
      <c r="AG48" s="173"/>
      <c r="AH48" s="173"/>
      <c r="AI48" s="173"/>
      <c r="AJ48" s="174"/>
      <c r="AK48" s="173"/>
    </row>
    <row r="49" spans="1:60" ht="15" customHeight="1">
      <c r="A49" s="173"/>
      <c r="B49" s="300"/>
      <c r="C49" s="174"/>
      <c r="D49" s="173"/>
      <c r="E49" s="173"/>
      <c r="F49" s="173"/>
      <c r="G49" s="173" t="s">
        <v>635</v>
      </c>
      <c r="H49" s="174"/>
      <c r="I49" s="174"/>
      <c r="J49" s="173"/>
      <c r="K49" s="173"/>
      <c r="L49" s="173"/>
      <c r="M49" s="173"/>
      <c r="N49" s="173"/>
      <c r="O49" s="173"/>
      <c r="P49" s="173"/>
      <c r="Q49" s="174"/>
      <c r="R49" s="177"/>
      <c r="S49" s="178"/>
      <c r="T49" s="177"/>
      <c r="U49" s="173"/>
      <c r="V49" s="173"/>
      <c r="W49" s="173"/>
      <c r="X49" s="173"/>
      <c r="Y49" s="180" t="s">
        <v>162</v>
      </c>
      <c r="Z49" s="173"/>
      <c r="AA49" s="173"/>
      <c r="AB49" s="173"/>
      <c r="AC49" s="173"/>
      <c r="AD49" s="174"/>
      <c r="AE49" s="173"/>
      <c r="AF49" s="173"/>
      <c r="AG49" s="173"/>
      <c r="AH49" s="173"/>
      <c r="AI49" s="173"/>
      <c r="AJ49" s="174"/>
      <c r="AK49" s="173"/>
    </row>
    <row r="50" spans="1:60" ht="15" customHeight="1">
      <c r="A50" s="173"/>
      <c r="B50" s="300"/>
      <c r="C50" s="174"/>
      <c r="D50" s="173"/>
      <c r="E50" s="173"/>
      <c r="F50" s="173"/>
      <c r="G50" s="173" t="s">
        <v>636</v>
      </c>
      <c r="H50" s="174"/>
      <c r="I50" s="174"/>
      <c r="J50" s="173"/>
      <c r="K50" s="173"/>
      <c r="L50" s="173"/>
      <c r="M50" s="173"/>
      <c r="N50" s="173"/>
      <c r="O50" s="173"/>
      <c r="P50" s="173"/>
      <c r="Q50" s="174"/>
      <c r="R50" s="177"/>
      <c r="S50" s="178"/>
      <c r="T50" s="177"/>
      <c r="U50" s="173"/>
      <c r="V50" s="173"/>
      <c r="W50" s="173"/>
      <c r="X50" s="173"/>
      <c r="Y50" s="173"/>
      <c r="Z50" s="173"/>
      <c r="AA50" s="173"/>
      <c r="AB50" s="173"/>
      <c r="AC50" s="173"/>
      <c r="AD50" s="174"/>
      <c r="AE50" s="173"/>
      <c r="AF50" s="173"/>
      <c r="AG50" s="173"/>
      <c r="AH50" s="173"/>
      <c r="AI50" s="173"/>
      <c r="AJ50" s="174"/>
      <c r="AK50" s="173"/>
    </row>
    <row r="51" spans="1:60" ht="15" customHeight="1">
      <c r="A51" s="173"/>
      <c r="B51" s="300"/>
      <c r="C51" s="174"/>
      <c r="D51" s="173"/>
      <c r="E51" s="173"/>
      <c r="F51" s="173"/>
      <c r="G51" s="173" t="s">
        <v>637</v>
      </c>
      <c r="H51" s="174"/>
      <c r="I51" s="174"/>
      <c r="J51" s="173"/>
      <c r="K51" s="173"/>
      <c r="L51" s="173"/>
      <c r="M51" s="173"/>
      <c r="N51" s="173"/>
      <c r="O51" s="173"/>
      <c r="P51" s="173"/>
      <c r="Q51" s="174"/>
      <c r="R51" s="177"/>
      <c r="S51" s="178"/>
      <c r="T51" s="177"/>
      <c r="U51" s="173"/>
      <c r="V51" s="173"/>
      <c r="W51" s="173"/>
      <c r="X51" s="173"/>
      <c r="Y51" s="173"/>
      <c r="Z51" s="173"/>
      <c r="AA51" s="173"/>
      <c r="AB51" s="173"/>
      <c r="AC51" s="173"/>
      <c r="AD51" s="174"/>
      <c r="AE51" s="173"/>
      <c r="AF51" s="173"/>
      <c r="AG51" s="173"/>
      <c r="AH51" s="173"/>
      <c r="AI51" s="173"/>
      <c r="AJ51" s="174"/>
      <c r="AK51" s="173"/>
    </row>
    <row r="52" spans="1:60" ht="15" customHeight="1">
      <c r="A52" s="173"/>
      <c r="B52" s="300"/>
      <c r="C52" s="174"/>
      <c r="D52" s="173"/>
      <c r="E52" s="173"/>
      <c r="F52" s="173"/>
      <c r="G52" s="173" t="s">
        <v>638</v>
      </c>
      <c r="H52" s="174"/>
      <c r="I52" s="174"/>
      <c r="J52" s="173"/>
      <c r="K52" s="173"/>
      <c r="L52" s="173"/>
      <c r="M52" s="173"/>
      <c r="N52" s="173"/>
      <c r="O52" s="173"/>
      <c r="P52" s="173"/>
      <c r="Q52" s="174"/>
      <c r="R52" s="177"/>
      <c r="S52" s="178"/>
      <c r="T52" s="177"/>
      <c r="U52" s="173"/>
      <c r="V52" s="173"/>
      <c r="W52" s="173"/>
      <c r="X52" s="173"/>
      <c r="Y52" s="173"/>
      <c r="Z52" s="173"/>
      <c r="AA52" s="173"/>
      <c r="AB52" s="173"/>
      <c r="AC52" s="173"/>
      <c r="AD52" s="174"/>
      <c r="AE52" s="173"/>
      <c r="AF52" s="173"/>
      <c r="AG52" s="173"/>
      <c r="AH52" s="173"/>
      <c r="AI52" s="173"/>
      <c r="AJ52" s="174"/>
      <c r="AK52" s="173"/>
    </row>
    <row r="53" spans="1:60" ht="18" customHeight="1">
      <c r="A53" s="173"/>
      <c r="B53" s="300"/>
      <c r="C53" s="174"/>
      <c r="D53" s="173"/>
      <c r="E53" s="173"/>
      <c r="F53" s="173"/>
      <c r="G53" s="173" t="s">
        <v>639</v>
      </c>
      <c r="H53" s="174"/>
      <c r="I53" s="174"/>
      <c r="J53" s="173"/>
      <c r="K53" s="173"/>
      <c r="L53" s="173"/>
      <c r="M53" s="173"/>
      <c r="N53" s="173"/>
      <c r="O53" s="173"/>
      <c r="P53" s="173"/>
      <c r="Q53" s="174"/>
      <c r="R53" s="177"/>
      <c r="S53" s="178"/>
      <c r="T53" s="177"/>
      <c r="U53" s="173"/>
      <c r="V53" s="173"/>
      <c r="W53" s="173"/>
      <c r="X53" s="173"/>
      <c r="Y53" s="173"/>
      <c r="Z53" s="173"/>
      <c r="AA53" s="173"/>
      <c r="AB53" s="173"/>
      <c r="AC53" s="173"/>
      <c r="AD53" s="174"/>
      <c r="AE53" s="173"/>
      <c r="AF53" s="173"/>
      <c r="AG53" s="173"/>
      <c r="AH53" s="173"/>
      <c r="AI53" s="173"/>
      <c r="AJ53" s="174"/>
      <c r="AK53" s="173"/>
    </row>
    <row r="54" spans="1:60" ht="25.5">
      <c r="B54" s="143" t="s">
        <v>640</v>
      </c>
      <c r="G54" s="143"/>
      <c r="H54" s="1"/>
      <c r="I54" s="1"/>
      <c r="N54" s="120" t="s">
        <v>647</v>
      </c>
      <c r="O54" s="143"/>
      <c r="P54" s="143"/>
      <c r="Q54" s="143"/>
      <c r="S54" s="29"/>
      <c r="Y54" s="143" t="s">
        <v>640</v>
      </c>
      <c r="AB54" s="120" t="s">
        <v>647</v>
      </c>
      <c r="AC54" s="143"/>
      <c r="AD54" s="143"/>
    </row>
    <row r="55" spans="1:60">
      <c r="H55" s="1"/>
      <c r="I55" s="1"/>
      <c r="N55" s="65"/>
      <c r="O55" s="3"/>
      <c r="P55" s="65"/>
      <c r="S55" s="29"/>
      <c r="Y55" s="65"/>
      <c r="AB55" s="65"/>
      <c r="AC55" s="3"/>
    </row>
    <row r="56" spans="1:60" ht="15.75">
      <c r="A56" s="17" t="s">
        <v>33</v>
      </c>
      <c r="B56" s="17"/>
      <c r="H56" s="1"/>
      <c r="I56" s="1"/>
      <c r="N56" s="65"/>
      <c r="O56" s="3"/>
      <c r="P56" s="65"/>
      <c r="S56" s="29"/>
      <c r="Y56" s="24"/>
      <c r="AB56" s="65"/>
      <c r="AC56" s="3"/>
      <c r="AK56" s="20"/>
    </row>
    <row r="57" spans="1:60" ht="14.25">
      <c r="A57" s="33"/>
      <c r="B57" s="33"/>
      <c r="C57" s="36"/>
      <c r="D57" s="34"/>
      <c r="E57" s="87"/>
      <c r="F57" s="74" t="s">
        <v>124</v>
      </c>
      <c r="G57" s="74"/>
      <c r="H57" s="36"/>
      <c r="I57" s="37"/>
      <c r="J57" s="34"/>
      <c r="K57" s="34"/>
      <c r="L57" s="34"/>
      <c r="M57" s="74"/>
      <c r="N57" s="108"/>
      <c r="O57" s="155" t="str">
        <f>IF(P57=0," ",IF(P57&lt;=$AM$9,$AN$9,IF(P57&lt;=$AM$8,$AN$8,IF(P57&lt;=$AM$7,$AN$7,IF(P57&lt;=$AM$6,$AN$6,IF(P57&lt;=$AM$5,$AN$5,0))))))</f>
        <v xml:space="preserve"> </v>
      </c>
      <c r="P57" s="151"/>
      <c r="Q57" s="157" t="str">
        <f>IF(N57=0," ",IF(O57=0," ",VLOOKUP(O57,$AN$4:$AS$9,MATCH(N57,$AN$4:$AS$4,0),FALSE)))</f>
        <v xml:space="preserve"> </v>
      </c>
      <c r="R57" s="38"/>
      <c r="S57" s="33"/>
      <c r="T57" s="162" t="str">
        <f>IF(R57=0," ",AV57)</f>
        <v xml:space="preserve"> </v>
      </c>
      <c r="U57" s="74"/>
      <c r="V57" s="74"/>
      <c r="W57" s="161"/>
      <c r="X57" s="34"/>
      <c r="Y57" s="35"/>
      <c r="Z57" s="33"/>
      <c r="AA57" s="33"/>
      <c r="AB57" s="108"/>
      <c r="AC57" s="156"/>
      <c r="AD57" s="157" t="str">
        <f>IF(AB57=0," ",IF(AC57=0," ",VLOOKUP(AC57,$AN$4:$AS$9,MATCH(AB57,$AN$4:$AS$4,0),FALSE)))</f>
        <v xml:space="preserve"> </v>
      </c>
      <c r="AE57" s="35"/>
      <c r="AF57" s="35"/>
      <c r="AG57" s="35"/>
      <c r="AH57" s="35" t="s">
        <v>18</v>
      </c>
      <c r="AI57" s="34"/>
      <c r="AJ57" s="36"/>
      <c r="AK57" s="34"/>
      <c r="AL57" s="5"/>
      <c r="AM57" s="5"/>
      <c r="AN57" s="5"/>
      <c r="AO57" s="5"/>
      <c r="AP57" s="5"/>
      <c r="AQ57" s="5"/>
      <c r="AR57" s="5"/>
      <c r="AS57" s="5"/>
      <c r="AT57" s="5"/>
      <c r="AU57" s="5"/>
      <c r="AV57" s="5">
        <f>+P57*R57</f>
        <v>0</v>
      </c>
      <c r="AW57" s="66" t="b">
        <f>IF($AH57="Draft",IF($Q57=$Q$44,1,0))</f>
        <v>0</v>
      </c>
      <c r="AX57" s="66" t="b">
        <f>IF($AH57="Open",IF($Q57=$Q$44,1,0))</f>
        <v>0</v>
      </c>
      <c r="AY57" s="66">
        <f>IF($AH57="Triggered",IF($Q57=$Q$44,1,0))</f>
        <v>0</v>
      </c>
      <c r="AZ57" s="5">
        <f>IF($AH57="draft",IF($Q57=$Q$45,1,0),0)</f>
        <v>0</v>
      </c>
      <c r="BA57" s="5">
        <f>IF($AH57="open",IF($Q57=$Q$45,1,0),0)</f>
        <v>0</v>
      </c>
      <c r="BB57" s="5">
        <f>IF($AH57="Triggered",IF($Q57=$Q$45,1,0),0)</f>
        <v>0</v>
      </c>
      <c r="BC57" s="66" t="b">
        <f>IF($AH57="Draft",IF($Q57=$Q$46,1,0))</f>
        <v>0</v>
      </c>
      <c r="BD57" s="66" t="b">
        <f>IF($AH57="Open",IF($Q57=$Q$46,1,0))</f>
        <v>0</v>
      </c>
      <c r="BE57" s="66">
        <f>IF($AH57="Triggered",IF($Q57=$Q$46,1,0))</f>
        <v>0</v>
      </c>
      <c r="BF57" s="66" t="b">
        <f>IF($AH57="Draft",IF($Q57=$Q$47,1,0))</f>
        <v>0</v>
      </c>
      <c r="BG57" s="66" t="b">
        <f>IF($AH57="Open",IF($Q57=$Q$47,1,0))</f>
        <v>0</v>
      </c>
      <c r="BH57" s="66">
        <f>IF($AH57="Triggered",IF($Q57=$Q$47,1,0))</f>
        <v>0</v>
      </c>
    </row>
    <row r="58" spans="1:60">
      <c r="H58" s="1"/>
      <c r="I58" s="1"/>
      <c r="N58" s="24"/>
      <c r="O58" s="3"/>
      <c r="S58" s="2"/>
      <c r="AB58" s="24"/>
      <c r="AC58" s="3"/>
    </row>
    <row r="59" spans="1:60">
      <c r="H59" s="1"/>
      <c r="I59" s="1"/>
      <c r="N59" s="24"/>
      <c r="O59" s="3"/>
      <c r="S59" s="2"/>
      <c r="AB59" s="24"/>
      <c r="AC59" s="3"/>
    </row>
    <row r="60" spans="1:60">
      <c r="H60" s="1"/>
      <c r="I60" s="1"/>
      <c r="N60" s="24"/>
      <c r="O60" s="3"/>
      <c r="S60" s="2"/>
      <c r="AB60" s="24"/>
      <c r="AC60" s="3"/>
    </row>
    <row r="61" spans="1:60">
      <c r="H61" s="1"/>
      <c r="I61" s="1"/>
      <c r="N61" s="24"/>
      <c r="O61" s="3"/>
      <c r="S61" s="2"/>
    </row>
    <row r="62" spans="1:60">
      <c r="H62" s="1"/>
      <c r="I62" s="1"/>
      <c r="S62" s="2"/>
    </row>
    <row r="63" spans="1:60">
      <c r="H63" s="1"/>
      <c r="I63" s="1"/>
      <c r="S63" s="2"/>
    </row>
    <row r="64" spans="1:60">
      <c r="H64" s="1"/>
      <c r="I64" s="1"/>
      <c r="S64" s="2"/>
    </row>
    <row r="65" spans="19:51">
      <c r="S65" s="2"/>
    </row>
    <row r="66" spans="19:51">
      <c r="S66" s="2"/>
    </row>
    <row r="67" spans="19:51">
      <c r="AW67" s="2"/>
      <c r="AX67" s="2"/>
      <c r="AY67" s="2"/>
    </row>
    <row r="68" spans="19:51">
      <c r="AW68" s="2"/>
      <c r="AX68" s="2"/>
      <c r="AY68" s="2"/>
    </row>
    <row r="69" spans="19:51">
      <c r="AW69" s="2"/>
      <c r="AX69" s="2"/>
      <c r="AY69" s="2"/>
    </row>
    <row r="70" spans="19:51">
      <c r="AW70" s="2"/>
      <c r="AX70" s="2"/>
      <c r="AY70" s="2"/>
    </row>
    <row r="71" spans="19:51">
      <c r="AW71" s="2"/>
      <c r="AX71" s="2"/>
      <c r="AY71" s="2"/>
    </row>
    <row r="72" spans="19:51">
      <c r="AW72" s="2"/>
      <c r="AX72" s="2"/>
      <c r="AY72" s="2"/>
    </row>
    <row r="73" spans="19:51">
      <c r="AW73" s="2"/>
      <c r="AX73" s="2"/>
      <c r="AY73" s="2"/>
    </row>
    <row r="74" spans="19:51">
      <c r="AV74" s="3"/>
    </row>
    <row r="75" spans="19:51">
      <c r="AV75" s="3"/>
    </row>
    <row r="76" spans="19:51">
      <c r="AV76" s="3"/>
    </row>
    <row r="77" spans="19:51">
      <c r="AW77" s="147"/>
    </row>
  </sheetData>
  <sheetProtection formatCells="0" formatColumns="0" formatRows="0" insertColumns="0" sort="0" autoFilter="0"/>
  <autoFilter ref="A10:BE14" xr:uid="{00000000-0009-0000-0000-000005000000}"/>
  <mergeCells count="7">
    <mergeCell ref="AH9:AK9"/>
    <mergeCell ref="AE9:AG9"/>
    <mergeCell ref="J3:L3"/>
    <mergeCell ref="K9:Q9"/>
    <mergeCell ref="R9:T9"/>
    <mergeCell ref="U9:AD9"/>
    <mergeCell ref="A9:J9"/>
  </mergeCells>
  <phoneticPr fontId="3" type="noConversion"/>
  <conditionalFormatting sqref="AO6:AS9 AO5:AR5">
    <cfRule type="cellIs" dxfId="23" priority="85" operator="equal">
      <formula>"Low"</formula>
    </cfRule>
    <cfRule type="cellIs" dxfId="22" priority="86" operator="equal">
      <formula>"Medium"</formula>
    </cfRule>
    <cfRule type="cellIs" dxfId="21" priority="87" operator="equal">
      <formula>"High"</formula>
    </cfRule>
  </conditionalFormatting>
  <conditionalFormatting sqref="AO5:AS9">
    <cfRule type="cellIs" dxfId="20" priority="82" operator="equal">
      <formula>"Low"</formula>
    </cfRule>
    <cfRule type="cellIs" dxfId="19" priority="83" operator="equal">
      <formula>"Medium"</formula>
    </cfRule>
    <cfRule type="cellIs" dxfId="18" priority="84" operator="equal">
      <formula>"High"</formula>
    </cfRule>
  </conditionalFormatting>
  <conditionalFormatting sqref="AD11">
    <cfRule type="cellIs" dxfId="17" priority="79" operator="equal">
      <formula>"Low"</formula>
    </cfRule>
    <cfRule type="cellIs" dxfId="16" priority="80" operator="equal">
      <formula>"Medium"</formula>
    </cfRule>
    <cfRule type="cellIs" dxfId="15" priority="81" operator="equal">
      <formula>"High"</formula>
    </cfRule>
  </conditionalFormatting>
  <conditionalFormatting sqref="Q11">
    <cfRule type="cellIs" dxfId="14" priority="76" operator="equal">
      <formula>"Low"</formula>
    </cfRule>
    <cfRule type="cellIs" dxfId="13" priority="77" operator="equal">
      <formula>"Medium"</formula>
    </cfRule>
    <cfRule type="cellIs" dxfId="12" priority="78" operator="equal">
      <formula>"High"</formula>
    </cfRule>
  </conditionalFormatting>
  <conditionalFormatting sqref="AD12:AD32">
    <cfRule type="cellIs" dxfId="11" priority="28" operator="equal">
      <formula>"Low"</formula>
    </cfRule>
    <cfRule type="cellIs" dxfId="10" priority="29" operator="equal">
      <formula>"Medium"</formula>
    </cfRule>
    <cfRule type="cellIs" dxfId="9" priority="30" operator="equal">
      <formula>"High"</formula>
    </cfRule>
  </conditionalFormatting>
  <conditionalFormatting sqref="Q12:Q32">
    <cfRule type="cellIs" dxfId="8" priority="25" operator="equal">
      <formula>"Low"</formula>
    </cfRule>
    <cfRule type="cellIs" dxfId="7" priority="26" operator="equal">
      <formula>"Medium"</formula>
    </cfRule>
    <cfRule type="cellIs" dxfId="6" priority="27" operator="equal">
      <formula>"High"</formula>
    </cfRule>
  </conditionalFormatting>
  <conditionalFormatting sqref="Q57">
    <cfRule type="cellIs" dxfId="5" priority="19" operator="equal">
      <formula>"Low"</formula>
    </cfRule>
    <cfRule type="cellIs" dxfId="4" priority="20" operator="equal">
      <formula>"Medium"</formula>
    </cfRule>
    <cfRule type="cellIs" dxfId="3" priority="21" operator="equal">
      <formula>"High"</formula>
    </cfRule>
  </conditionalFormatting>
  <conditionalFormatting sqref="AD57">
    <cfRule type="cellIs" dxfId="2" priority="22" operator="equal">
      <formula>"Low"</formula>
    </cfRule>
    <cfRule type="cellIs" dxfId="1" priority="23" operator="equal">
      <formula>"Medium"</formula>
    </cfRule>
    <cfRule type="cellIs" dxfId="0" priority="24" operator="equal">
      <formula>"High"</formula>
    </cfRule>
  </conditionalFormatting>
  <pageMargins left="0.51181102362204722" right="0.55118110236220474" top="0.98425196850393704" bottom="0.98425196850393704" header="0.51181102362204722" footer="0.51181102362204722"/>
  <pageSetup paperSize="8" scale="51" fitToHeight="0" orientation="landscape" r:id="rId1"/>
  <headerFooter alignWithMargins="0">
    <oddFooter>&amp;LPrinted on: &amp;D&amp;RPage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BH53"/>
  <sheetViews>
    <sheetView showGridLines="0" tabSelected="1" zoomScale="90" zoomScaleNormal="90" workbookViewId="0">
      <selection activeCell="C15" sqref="C15"/>
    </sheetView>
  </sheetViews>
  <sheetFormatPr defaultColWidth="9.140625" defaultRowHeight="12.75"/>
  <cols>
    <col min="1" max="2" width="9.140625" style="2"/>
    <col min="3" max="3" width="14.42578125" style="1" bestFit="1" customWidth="1"/>
    <col min="4" max="4" width="13.42578125" style="2" customWidth="1"/>
    <col min="5" max="5" width="21.42578125" style="2" customWidth="1"/>
    <col min="6" max="7" width="22.7109375" style="2" customWidth="1"/>
    <col min="8" max="8" width="9.5703125" style="24" customWidth="1"/>
    <col min="9" max="9" width="13.5703125" style="4" customWidth="1"/>
    <col min="10" max="10" width="16.42578125" style="2" customWidth="1"/>
    <col min="11" max="11" width="14.42578125" style="2" customWidth="1"/>
    <col min="12" max="12" width="11.28515625" style="2" customWidth="1"/>
    <col min="13" max="13" width="9.140625" style="2"/>
    <col min="14" max="14" width="20.28515625" style="2" customWidth="1"/>
    <col min="15" max="17" width="9.5703125" style="2" customWidth="1"/>
    <col min="18" max="18" width="11.5703125" style="1" customWidth="1"/>
    <col min="19" max="19" width="13.85546875" style="2" customWidth="1"/>
    <col min="20" max="16384" width="9.140625" style="2"/>
  </cols>
  <sheetData>
    <row r="1" spans="1:26">
      <c r="F1" s="343"/>
      <c r="G1" s="344"/>
      <c r="H1" s="344"/>
      <c r="N1" s="196"/>
    </row>
    <row r="2" spans="1:26" ht="18">
      <c r="A2" s="239" t="s">
        <v>48</v>
      </c>
      <c r="G2" s="58" t="s">
        <v>56</v>
      </c>
      <c r="H2" s="55"/>
      <c r="L2" s="47" t="s">
        <v>96</v>
      </c>
    </row>
    <row r="3" spans="1:26">
      <c r="A3" s="47" t="s">
        <v>29</v>
      </c>
      <c r="B3" s="325"/>
      <c r="C3" s="275">
        <f>+'Cover sheet'!E5</f>
        <v>0</v>
      </c>
      <c r="G3" s="56" t="s">
        <v>57</v>
      </c>
      <c r="H3" s="57">
        <f>+W33</f>
        <v>0</v>
      </c>
      <c r="I3" s="28"/>
      <c r="L3" s="47" t="s">
        <v>63</v>
      </c>
    </row>
    <row r="4" spans="1:26">
      <c r="A4" s="47" t="s">
        <v>30</v>
      </c>
      <c r="B4" s="50"/>
      <c r="C4" s="275">
        <f>+'Cover sheet'!E7</f>
        <v>0</v>
      </c>
      <c r="G4" s="44" t="s">
        <v>58</v>
      </c>
      <c r="H4" s="42">
        <f>+X33</f>
        <v>0</v>
      </c>
      <c r="I4" s="31"/>
      <c r="L4" s="4">
        <f>+V33</f>
        <v>0</v>
      </c>
    </row>
    <row r="5" spans="1:26" ht="25.5">
      <c r="A5" s="47" t="s">
        <v>50</v>
      </c>
      <c r="B5" s="50"/>
      <c r="C5" s="275">
        <f>+'Cover sheet'!E8</f>
        <v>0</v>
      </c>
      <c r="G5" s="44" t="s">
        <v>59</v>
      </c>
      <c r="H5" s="42">
        <f>+Y33</f>
        <v>0</v>
      </c>
    </row>
    <row r="6" spans="1:26">
      <c r="A6" s="47" t="s">
        <v>49</v>
      </c>
      <c r="B6" s="70"/>
      <c r="C6" s="275">
        <f>+'Cover sheet'!E9</f>
        <v>0</v>
      </c>
      <c r="G6" s="44" t="s">
        <v>60</v>
      </c>
      <c r="H6" s="42">
        <f>+Z33</f>
        <v>0</v>
      </c>
    </row>
    <row r="7" spans="1:26" s="6" customFormat="1" ht="29.25" customHeight="1">
      <c r="A7" s="340" t="s">
        <v>42</v>
      </c>
      <c r="B7" s="340"/>
      <c r="C7" s="341"/>
      <c r="D7" s="341"/>
      <c r="E7" s="241"/>
      <c r="F7" s="342" t="s">
        <v>10</v>
      </c>
      <c r="G7" s="342"/>
      <c r="H7" s="342"/>
      <c r="I7" s="340"/>
      <c r="J7" s="346"/>
      <c r="K7" s="242"/>
      <c r="L7" s="347" t="s">
        <v>55</v>
      </c>
      <c r="M7" s="348"/>
      <c r="N7" s="349"/>
      <c r="O7" s="342" t="s">
        <v>12</v>
      </c>
      <c r="P7" s="342"/>
      <c r="Q7" s="342"/>
      <c r="R7" s="345" t="s">
        <v>25</v>
      </c>
      <c r="S7" s="346"/>
      <c r="V7" s="310"/>
      <c r="W7" s="311"/>
      <c r="X7" s="312" t="s">
        <v>61</v>
      </c>
      <c r="Y7" s="313"/>
      <c r="Z7" s="314"/>
    </row>
    <row r="8" spans="1:26" s="6" customFormat="1" ht="80.25" customHeight="1">
      <c r="A8" s="231" t="s">
        <v>53</v>
      </c>
      <c r="B8" s="231" t="s">
        <v>43</v>
      </c>
      <c r="C8" s="232" t="s">
        <v>1</v>
      </c>
      <c r="D8" s="233" t="s">
        <v>2</v>
      </c>
      <c r="E8" s="233" t="s">
        <v>3</v>
      </c>
      <c r="F8" s="233" t="s">
        <v>4</v>
      </c>
      <c r="G8" s="233" t="s">
        <v>38</v>
      </c>
      <c r="H8" s="240" t="s">
        <v>40</v>
      </c>
      <c r="I8" s="237" t="s">
        <v>8</v>
      </c>
      <c r="J8" s="233" t="s">
        <v>7</v>
      </c>
      <c r="K8" s="233" t="s">
        <v>34</v>
      </c>
      <c r="L8" s="233" t="s">
        <v>5</v>
      </c>
      <c r="M8" s="233" t="s">
        <v>6</v>
      </c>
      <c r="N8" s="233" t="s">
        <v>24</v>
      </c>
      <c r="O8" s="233" t="s">
        <v>13</v>
      </c>
      <c r="P8" s="233" t="s">
        <v>14</v>
      </c>
      <c r="Q8" s="233" t="s">
        <v>11</v>
      </c>
      <c r="R8" s="232" t="s">
        <v>22</v>
      </c>
      <c r="S8" s="233" t="s">
        <v>23</v>
      </c>
      <c r="T8" s="195"/>
      <c r="U8" s="195"/>
      <c r="V8" s="315" t="s">
        <v>62</v>
      </c>
      <c r="W8" s="316" t="s">
        <v>16</v>
      </c>
      <c r="X8" s="317" t="s">
        <v>17</v>
      </c>
      <c r="Y8" s="317" t="s">
        <v>54</v>
      </c>
      <c r="Z8" s="318" t="s">
        <v>19</v>
      </c>
    </row>
    <row r="9" spans="1:26">
      <c r="A9" s="33"/>
      <c r="B9" s="33"/>
      <c r="C9" s="36"/>
      <c r="D9" s="34"/>
      <c r="E9" s="34"/>
      <c r="F9" s="34"/>
      <c r="G9" s="34"/>
      <c r="H9" s="35"/>
      <c r="I9" s="38"/>
      <c r="J9" s="33"/>
      <c r="K9" s="33"/>
      <c r="L9" s="34"/>
      <c r="M9" s="35"/>
      <c r="N9" s="34"/>
      <c r="O9" s="35"/>
      <c r="P9" s="35"/>
      <c r="Q9" s="35"/>
      <c r="R9" s="36"/>
      <c r="S9" s="34"/>
      <c r="V9" s="5">
        <f t="shared" ref="V9:V31" si="0">IF(M9="Open",+I9,0)</f>
        <v>0</v>
      </c>
      <c r="W9" s="5">
        <f>IF($M9="draft",1,0)</f>
        <v>0</v>
      </c>
      <c r="X9" s="5">
        <f t="shared" ref="X9:X31" si="1">IF($M9="Open",1,0)</f>
        <v>0</v>
      </c>
      <c r="Y9" s="5">
        <f t="shared" ref="Y9:Y31" si="2">IF($M9="Change",1,0)</f>
        <v>0</v>
      </c>
      <c r="Z9" s="5">
        <f t="shared" ref="Z9:Z31" si="3">IF($M9="Closed",1,0)</f>
        <v>0</v>
      </c>
    </row>
    <row r="10" spans="1:26">
      <c r="A10" s="33"/>
      <c r="B10" s="33"/>
      <c r="C10" s="36"/>
      <c r="D10" s="34"/>
      <c r="E10" s="34"/>
      <c r="F10" s="34"/>
      <c r="G10" s="34"/>
      <c r="H10" s="35"/>
      <c r="I10" s="38"/>
      <c r="J10" s="33"/>
      <c r="K10" s="33"/>
      <c r="L10" s="34"/>
      <c r="M10" s="35"/>
      <c r="N10" s="34"/>
      <c r="O10" s="35"/>
      <c r="P10" s="35"/>
      <c r="Q10" s="35"/>
      <c r="R10" s="36"/>
      <c r="S10" s="34"/>
      <c r="V10" s="5">
        <f t="shared" si="0"/>
        <v>0</v>
      </c>
      <c r="W10" s="5">
        <f t="shared" ref="W10:W31" si="4">IF($M10="draft",1,0)</f>
        <v>0</v>
      </c>
      <c r="X10" s="5">
        <f t="shared" si="1"/>
        <v>0</v>
      </c>
      <c r="Y10" s="5">
        <f t="shared" si="2"/>
        <v>0</v>
      </c>
      <c r="Z10" s="5">
        <f t="shared" si="3"/>
        <v>0</v>
      </c>
    </row>
    <row r="11" spans="1:26">
      <c r="A11" s="33"/>
      <c r="B11" s="33"/>
      <c r="C11" s="36"/>
      <c r="D11" s="34"/>
      <c r="E11" s="34"/>
      <c r="F11" s="34"/>
      <c r="G11" s="34"/>
      <c r="H11" s="35"/>
      <c r="I11" s="38"/>
      <c r="J11" s="33"/>
      <c r="K11" s="33"/>
      <c r="L11" s="34"/>
      <c r="M11" s="35"/>
      <c r="N11" s="34"/>
      <c r="O11" s="35"/>
      <c r="P11" s="35"/>
      <c r="Q11" s="35"/>
      <c r="R11" s="36"/>
      <c r="S11" s="34"/>
      <c r="V11" s="5">
        <f t="shared" si="0"/>
        <v>0</v>
      </c>
      <c r="W11" s="5">
        <f t="shared" si="4"/>
        <v>0</v>
      </c>
      <c r="X11" s="5">
        <f t="shared" si="1"/>
        <v>0</v>
      </c>
      <c r="Y11" s="5">
        <f t="shared" si="2"/>
        <v>0</v>
      </c>
      <c r="Z11" s="5">
        <f t="shared" si="3"/>
        <v>0</v>
      </c>
    </row>
    <row r="12" spans="1:26">
      <c r="A12" s="33"/>
      <c r="B12" s="33"/>
      <c r="C12" s="36"/>
      <c r="D12" s="34"/>
      <c r="E12" s="34"/>
      <c r="F12" s="34"/>
      <c r="G12" s="34"/>
      <c r="H12" s="35"/>
      <c r="I12" s="38"/>
      <c r="J12" s="33"/>
      <c r="K12" s="33"/>
      <c r="L12" s="34"/>
      <c r="M12" s="35"/>
      <c r="N12" s="34"/>
      <c r="O12" s="35"/>
      <c r="P12" s="35"/>
      <c r="Q12" s="35"/>
      <c r="R12" s="36"/>
      <c r="S12" s="34"/>
      <c r="V12" s="5">
        <f t="shared" si="0"/>
        <v>0</v>
      </c>
      <c r="W12" s="5">
        <f t="shared" si="4"/>
        <v>0</v>
      </c>
      <c r="X12" s="5">
        <f t="shared" si="1"/>
        <v>0</v>
      </c>
      <c r="Y12" s="5">
        <f t="shared" si="2"/>
        <v>0</v>
      </c>
      <c r="Z12" s="5">
        <f t="shared" si="3"/>
        <v>0</v>
      </c>
    </row>
    <row r="13" spans="1:26">
      <c r="A13" s="33"/>
      <c r="B13" s="33"/>
      <c r="C13" s="36"/>
      <c r="D13" s="34"/>
      <c r="E13" s="34"/>
      <c r="F13" s="34"/>
      <c r="G13" s="34"/>
      <c r="H13" s="35"/>
      <c r="I13" s="38"/>
      <c r="J13" s="33"/>
      <c r="K13" s="33"/>
      <c r="L13" s="34"/>
      <c r="M13" s="35"/>
      <c r="N13" s="34"/>
      <c r="O13" s="35"/>
      <c r="P13" s="35"/>
      <c r="Q13" s="35"/>
      <c r="R13" s="36"/>
      <c r="S13" s="34"/>
      <c r="V13" s="5">
        <f t="shared" si="0"/>
        <v>0</v>
      </c>
      <c r="W13" s="5">
        <f t="shared" si="4"/>
        <v>0</v>
      </c>
      <c r="X13" s="5">
        <f t="shared" si="1"/>
        <v>0</v>
      </c>
      <c r="Y13" s="5">
        <f t="shared" si="2"/>
        <v>0</v>
      </c>
      <c r="Z13" s="5">
        <f t="shared" si="3"/>
        <v>0</v>
      </c>
    </row>
    <row r="14" spans="1:26">
      <c r="A14" s="33"/>
      <c r="B14" s="33"/>
      <c r="C14" s="36"/>
      <c r="D14" s="34"/>
      <c r="E14" s="34"/>
      <c r="F14" s="34"/>
      <c r="G14" s="34"/>
      <c r="H14" s="35"/>
      <c r="I14" s="38"/>
      <c r="J14" s="33"/>
      <c r="K14" s="33"/>
      <c r="L14" s="34"/>
      <c r="M14" s="35"/>
      <c r="N14" s="34"/>
      <c r="O14" s="35"/>
      <c r="P14" s="35"/>
      <c r="Q14" s="35"/>
      <c r="R14" s="36"/>
      <c r="S14" s="34"/>
      <c r="V14" s="5">
        <f t="shared" si="0"/>
        <v>0</v>
      </c>
      <c r="W14" s="5">
        <f t="shared" si="4"/>
        <v>0</v>
      </c>
      <c r="X14" s="5">
        <f t="shared" si="1"/>
        <v>0</v>
      </c>
      <c r="Y14" s="5">
        <f t="shared" si="2"/>
        <v>0</v>
      </c>
      <c r="Z14" s="5">
        <f t="shared" si="3"/>
        <v>0</v>
      </c>
    </row>
    <row r="15" spans="1:26">
      <c r="A15" s="33"/>
      <c r="B15" s="33"/>
      <c r="C15" s="36"/>
      <c r="D15" s="34"/>
      <c r="E15" s="34"/>
      <c r="F15" s="34"/>
      <c r="G15" s="34"/>
      <c r="H15" s="35"/>
      <c r="I15" s="38"/>
      <c r="J15" s="33"/>
      <c r="K15" s="33"/>
      <c r="L15" s="34"/>
      <c r="M15" s="35"/>
      <c r="N15" s="34"/>
      <c r="O15" s="35"/>
      <c r="P15" s="35"/>
      <c r="Q15" s="35"/>
      <c r="R15" s="36"/>
      <c r="S15" s="34"/>
      <c r="V15" s="5">
        <f t="shared" si="0"/>
        <v>0</v>
      </c>
      <c r="W15" s="5">
        <f t="shared" si="4"/>
        <v>0</v>
      </c>
      <c r="X15" s="5">
        <f t="shared" si="1"/>
        <v>0</v>
      </c>
      <c r="Y15" s="5">
        <f t="shared" si="2"/>
        <v>0</v>
      </c>
      <c r="Z15" s="5">
        <f t="shared" si="3"/>
        <v>0</v>
      </c>
    </row>
    <row r="16" spans="1:26">
      <c r="A16" s="33"/>
      <c r="B16" s="33"/>
      <c r="C16" s="36"/>
      <c r="D16" s="34"/>
      <c r="E16" s="34"/>
      <c r="F16" s="34"/>
      <c r="G16" s="34"/>
      <c r="H16" s="35"/>
      <c r="I16" s="38"/>
      <c r="J16" s="33"/>
      <c r="K16" s="33"/>
      <c r="L16" s="34"/>
      <c r="M16" s="35"/>
      <c r="N16" s="34"/>
      <c r="O16" s="35"/>
      <c r="P16" s="35"/>
      <c r="Q16" s="35"/>
      <c r="R16" s="36"/>
      <c r="S16" s="34"/>
      <c r="V16" s="5">
        <f t="shared" si="0"/>
        <v>0</v>
      </c>
      <c r="W16" s="5">
        <f t="shared" si="4"/>
        <v>0</v>
      </c>
      <c r="X16" s="5">
        <f t="shared" si="1"/>
        <v>0</v>
      </c>
      <c r="Y16" s="5">
        <f t="shared" si="2"/>
        <v>0</v>
      </c>
      <c r="Z16" s="5">
        <f t="shared" si="3"/>
        <v>0</v>
      </c>
    </row>
    <row r="17" spans="1:26">
      <c r="A17" s="33"/>
      <c r="B17" s="33"/>
      <c r="C17" s="36"/>
      <c r="D17" s="34"/>
      <c r="E17" s="34"/>
      <c r="F17" s="34"/>
      <c r="G17" s="34"/>
      <c r="H17" s="35"/>
      <c r="I17" s="38"/>
      <c r="J17" s="33"/>
      <c r="K17" s="33"/>
      <c r="L17" s="34"/>
      <c r="M17" s="35"/>
      <c r="N17" s="34"/>
      <c r="O17" s="35"/>
      <c r="P17" s="35"/>
      <c r="Q17" s="35"/>
      <c r="R17" s="36"/>
      <c r="S17" s="34"/>
      <c r="V17" s="5">
        <f t="shared" si="0"/>
        <v>0</v>
      </c>
      <c r="W17" s="5">
        <f t="shared" si="4"/>
        <v>0</v>
      </c>
      <c r="X17" s="5">
        <f t="shared" si="1"/>
        <v>0</v>
      </c>
      <c r="Y17" s="5">
        <f t="shared" si="2"/>
        <v>0</v>
      </c>
      <c r="Z17" s="5">
        <f t="shared" si="3"/>
        <v>0</v>
      </c>
    </row>
    <row r="18" spans="1:26">
      <c r="A18" s="33"/>
      <c r="B18" s="33"/>
      <c r="C18" s="36"/>
      <c r="D18" s="34"/>
      <c r="E18" s="34"/>
      <c r="F18" s="34"/>
      <c r="G18" s="34"/>
      <c r="H18" s="35"/>
      <c r="I18" s="38"/>
      <c r="J18" s="33"/>
      <c r="K18" s="33"/>
      <c r="L18" s="34"/>
      <c r="M18" s="35"/>
      <c r="N18" s="34"/>
      <c r="O18" s="35"/>
      <c r="P18" s="35"/>
      <c r="Q18" s="35"/>
      <c r="R18" s="36"/>
      <c r="S18" s="34"/>
      <c r="V18" s="5">
        <f t="shared" si="0"/>
        <v>0</v>
      </c>
      <c r="W18" s="5">
        <f t="shared" si="4"/>
        <v>0</v>
      </c>
      <c r="X18" s="5">
        <f t="shared" si="1"/>
        <v>0</v>
      </c>
      <c r="Y18" s="5">
        <f t="shared" si="2"/>
        <v>0</v>
      </c>
      <c r="Z18" s="5">
        <f t="shared" si="3"/>
        <v>0</v>
      </c>
    </row>
    <row r="19" spans="1:26">
      <c r="A19" s="33"/>
      <c r="B19" s="33"/>
      <c r="C19" s="36"/>
      <c r="D19" s="34"/>
      <c r="E19" s="34"/>
      <c r="F19" s="34"/>
      <c r="G19" s="34"/>
      <c r="H19" s="35"/>
      <c r="I19" s="38"/>
      <c r="J19" s="33"/>
      <c r="K19" s="33"/>
      <c r="L19" s="34"/>
      <c r="M19" s="35"/>
      <c r="N19" s="34"/>
      <c r="O19" s="35"/>
      <c r="P19" s="35"/>
      <c r="Q19" s="35"/>
      <c r="R19" s="36"/>
      <c r="S19" s="34"/>
      <c r="V19" s="5">
        <f t="shared" si="0"/>
        <v>0</v>
      </c>
      <c r="W19" s="5">
        <f t="shared" si="4"/>
        <v>0</v>
      </c>
      <c r="X19" s="5">
        <f t="shared" si="1"/>
        <v>0</v>
      </c>
      <c r="Y19" s="5">
        <f t="shared" si="2"/>
        <v>0</v>
      </c>
      <c r="Z19" s="5">
        <f t="shared" si="3"/>
        <v>0</v>
      </c>
    </row>
    <row r="20" spans="1:26">
      <c r="A20" s="33"/>
      <c r="B20" s="33"/>
      <c r="C20" s="36"/>
      <c r="D20" s="34"/>
      <c r="E20" s="34"/>
      <c r="F20" s="34"/>
      <c r="G20" s="34"/>
      <c r="H20" s="35"/>
      <c r="I20" s="38"/>
      <c r="J20" s="33"/>
      <c r="K20" s="33"/>
      <c r="L20" s="34"/>
      <c r="M20" s="35"/>
      <c r="N20" s="34"/>
      <c r="O20" s="35"/>
      <c r="P20" s="35"/>
      <c r="Q20" s="35"/>
      <c r="R20" s="36"/>
      <c r="S20" s="34"/>
      <c r="V20" s="5">
        <f t="shared" si="0"/>
        <v>0</v>
      </c>
      <c r="W20" s="5">
        <f t="shared" si="4"/>
        <v>0</v>
      </c>
      <c r="X20" s="5">
        <f t="shared" si="1"/>
        <v>0</v>
      </c>
      <c r="Y20" s="5">
        <f t="shared" si="2"/>
        <v>0</v>
      </c>
      <c r="Z20" s="5">
        <f t="shared" si="3"/>
        <v>0</v>
      </c>
    </row>
    <row r="21" spans="1:26">
      <c r="A21" s="33"/>
      <c r="B21" s="33"/>
      <c r="C21" s="36"/>
      <c r="D21" s="34"/>
      <c r="E21" s="34"/>
      <c r="F21" s="34"/>
      <c r="G21" s="34"/>
      <c r="H21" s="35"/>
      <c r="I21" s="38"/>
      <c r="J21" s="33"/>
      <c r="K21" s="33"/>
      <c r="L21" s="34"/>
      <c r="M21" s="35"/>
      <c r="N21" s="34"/>
      <c r="O21" s="35"/>
      <c r="P21" s="35"/>
      <c r="Q21" s="35"/>
      <c r="R21" s="36"/>
      <c r="S21" s="34"/>
      <c r="V21" s="5">
        <f t="shared" si="0"/>
        <v>0</v>
      </c>
      <c r="W21" s="5">
        <f t="shared" si="4"/>
        <v>0</v>
      </c>
      <c r="X21" s="5">
        <f t="shared" si="1"/>
        <v>0</v>
      </c>
      <c r="Y21" s="5">
        <f t="shared" si="2"/>
        <v>0</v>
      </c>
      <c r="Z21" s="5">
        <f t="shared" si="3"/>
        <v>0</v>
      </c>
    </row>
    <row r="22" spans="1:26">
      <c r="A22" s="33"/>
      <c r="B22" s="33"/>
      <c r="C22" s="36"/>
      <c r="D22" s="34"/>
      <c r="E22" s="34"/>
      <c r="F22" s="34"/>
      <c r="G22" s="34"/>
      <c r="H22" s="35"/>
      <c r="I22" s="38"/>
      <c r="J22" s="33"/>
      <c r="K22" s="33"/>
      <c r="L22" s="34"/>
      <c r="M22" s="35"/>
      <c r="N22" s="34"/>
      <c r="O22" s="35"/>
      <c r="P22" s="35"/>
      <c r="Q22" s="35"/>
      <c r="R22" s="36"/>
      <c r="S22" s="34"/>
      <c r="V22" s="5">
        <f t="shared" si="0"/>
        <v>0</v>
      </c>
      <c r="W22" s="5">
        <f t="shared" si="4"/>
        <v>0</v>
      </c>
      <c r="X22" s="5">
        <f t="shared" si="1"/>
        <v>0</v>
      </c>
      <c r="Y22" s="5">
        <f t="shared" si="2"/>
        <v>0</v>
      </c>
      <c r="Z22" s="5">
        <f t="shared" si="3"/>
        <v>0</v>
      </c>
    </row>
    <row r="23" spans="1:26">
      <c r="A23" s="33"/>
      <c r="B23" s="33"/>
      <c r="C23" s="36"/>
      <c r="D23" s="34"/>
      <c r="E23" s="34"/>
      <c r="F23" s="34"/>
      <c r="G23" s="34"/>
      <c r="H23" s="35"/>
      <c r="I23" s="38"/>
      <c r="J23" s="33"/>
      <c r="K23" s="33"/>
      <c r="L23" s="34"/>
      <c r="M23" s="35"/>
      <c r="N23" s="34"/>
      <c r="O23" s="35"/>
      <c r="P23" s="35"/>
      <c r="Q23" s="35"/>
      <c r="R23" s="36"/>
      <c r="S23" s="34"/>
      <c r="V23" s="5">
        <f t="shared" si="0"/>
        <v>0</v>
      </c>
      <c r="W23" s="5">
        <f t="shared" si="4"/>
        <v>0</v>
      </c>
      <c r="X23" s="5">
        <f t="shared" si="1"/>
        <v>0</v>
      </c>
      <c r="Y23" s="5">
        <f t="shared" si="2"/>
        <v>0</v>
      </c>
      <c r="Z23" s="5">
        <f t="shared" si="3"/>
        <v>0</v>
      </c>
    </row>
    <row r="24" spans="1:26">
      <c r="A24" s="33"/>
      <c r="B24" s="33"/>
      <c r="C24" s="36"/>
      <c r="D24" s="34"/>
      <c r="E24" s="34"/>
      <c r="F24" s="34"/>
      <c r="G24" s="34"/>
      <c r="H24" s="35"/>
      <c r="I24" s="38"/>
      <c r="J24" s="33"/>
      <c r="K24" s="33"/>
      <c r="L24" s="34"/>
      <c r="M24" s="35"/>
      <c r="N24" s="34"/>
      <c r="O24" s="35"/>
      <c r="P24" s="35"/>
      <c r="Q24" s="35"/>
      <c r="R24" s="36"/>
      <c r="S24" s="34"/>
      <c r="V24" s="5">
        <f t="shared" si="0"/>
        <v>0</v>
      </c>
      <c r="W24" s="5">
        <f t="shared" si="4"/>
        <v>0</v>
      </c>
      <c r="X24" s="5">
        <f t="shared" si="1"/>
        <v>0</v>
      </c>
      <c r="Y24" s="5">
        <f t="shared" si="2"/>
        <v>0</v>
      </c>
      <c r="Z24" s="5">
        <f t="shared" si="3"/>
        <v>0</v>
      </c>
    </row>
    <row r="25" spans="1:26">
      <c r="A25" s="33"/>
      <c r="B25" s="33"/>
      <c r="C25" s="36"/>
      <c r="D25" s="34"/>
      <c r="E25" s="34"/>
      <c r="F25" s="34"/>
      <c r="G25" s="34"/>
      <c r="H25" s="35"/>
      <c r="I25" s="38"/>
      <c r="J25" s="33"/>
      <c r="K25" s="33"/>
      <c r="L25" s="34"/>
      <c r="M25" s="35"/>
      <c r="N25" s="34"/>
      <c r="O25" s="35"/>
      <c r="P25" s="35"/>
      <c r="Q25" s="35"/>
      <c r="R25" s="36"/>
      <c r="S25" s="34"/>
      <c r="V25" s="5">
        <f t="shared" si="0"/>
        <v>0</v>
      </c>
      <c r="W25" s="5">
        <f t="shared" si="4"/>
        <v>0</v>
      </c>
      <c r="X25" s="5">
        <f t="shared" si="1"/>
        <v>0</v>
      </c>
      <c r="Y25" s="5">
        <f t="shared" si="2"/>
        <v>0</v>
      </c>
      <c r="Z25" s="5">
        <f t="shared" si="3"/>
        <v>0</v>
      </c>
    </row>
    <row r="26" spans="1:26">
      <c r="A26" s="33"/>
      <c r="B26" s="33"/>
      <c r="C26" s="36"/>
      <c r="D26" s="34"/>
      <c r="E26" s="34"/>
      <c r="F26" s="34"/>
      <c r="G26" s="34"/>
      <c r="H26" s="35"/>
      <c r="I26" s="38"/>
      <c r="J26" s="33"/>
      <c r="K26" s="33"/>
      <c r="L26" s="34"/>
      <c r="M26" s="35"/>
      <c r="N26" s="34"/>
      <c r="O26" s="35"/>
      <c r="P26" s="35"/>
      <c r="Q26" s="35"/>
      <c r="R26" s="36"/>
      <c r="S26" s="34"/>
      <c r="V26" s="5">
        <f t="shared" si="0"/>
        <v>0</v>
      </c>
      <c r="W26" s="5">
        <f t="shared" si="4"/>
        <v>0</v>
      </c>
      <c r="X26" s="5">
        <f t="shared" si="1"/>
        <v>0</v>
      </c>
      <c r="Y26" s="5">
        <f t="shared" si="2"/>
        <v>0</v>
      </c>
      <c r="Z26" s="5">
        <f t="shared" si="3"/>
        <v>0</v>
      </c>
    </row>
    <row r="27" spans="1:26">
      <c r="A27" s="33" t="s">
        <v>691</v>
      </c>
      <c r="B27" s="33"/>
      <c r="C27" s="36"/>
      <c r="D27" s="34"/>
      <c r="E27" s="34"/>
      <c r="F27" s="34"/>
      <c r="G27" s="34"/>
      <c r="H27" s="35"/>
      <c r="I27" s="38"/>
      <c r="J27" s="33"/>
      <c r="K27" s="33"/>
      <c r="L27" s="34"/>
      <c r="M27" s="35"/>
      <c r="N27" s="34"/>
      <c r="O27" s="35"/>
      <c r="P27" s="35"/>
      <c r="Q27" s="35"/>
      <c r="R27" s="36"/>
      <c r="S27" s="34"/>
      <c r="V27" s="5">
        <f t="shared" si="0"/>
        <v>0</v>
      </c>
      <c r="W27" s="5">
        <f t="shared" si="4"/>
        <v>0</v>
      </c>
      <c r="X27" s="5">
        <f t="shared" si="1"/>
        <v>0</v>
      </c>
      <c r="Y27" s="5">
        <f t="shared" si="2"/>
        <v>0</v>
      </c>
      <c r="Z27" s="5">
        <f t="shared" si="3"/>
        <v>0</v>
      </c>
    </row>
    <row r="28" spans="1:26">
      <c r="A28" s="33"/>
      <c r="B28" s="33"/>
      <c r="C28" s="36"/>
      <c r="D28" s="34"/>
      <c r="E28" s="34"/>
      <c r="F28" s="74" t="s">
        <v>124</v>
      </c>
      <c r="G28" s="34"/>
      <c r="H28" s="35"/>
      <c r="I28" s="38"/>
      <c r="J28" s="33"/>
      <c r="K28" s="33"/>
      <c r="L28" s="34"/>
      <c r="M28" s="35"/>
      <c r="N28" s="34"/>
      <c r="O28" s="35"/>
      <c r="P28" s="35"/>
      <c r="Q28" s="35"/>
      <c r="R28" s="36"/>
      <c r="S28" s="34"/>
      <c r="V28" s="5">
        <f t="shared" si="0"/>
        <v>0</v>
      </c>
      <c r="W28" s="5">
        <f t="shared" si="4"/>
        <v>0</v>
      </c>
      <c r="X28" s="5">
        <f t="shared" si="1"/>
        <v>0</v>
      </c>
      <c r="Y28" s="5">
        <f t="shared" si="2"/>
        <v>0</v>
      </c>
      <c r="Z28" s="5">
        <f t="shared" si="3"/>
        <v>0</v>
      </c>
    </row>
    <row r="29" spans="1:26">
      <c r="A29" s="33"/>
      <c r="B29" s="33"/>
      <c r="C29" s="36"/>
      <c r="D29" s="34"/>
      <c r="E29" s="34"/>
      <c r="F29" s="74" t="s">
        <v>124</v>
      </c>
      <c r="G29" s="34"/>
      <c r="H29" s="35"/>
      <c r="I29" s="38"/>
      <c r="J29" s="33"/>
      <c r="K29" s="33"/>
      <c r="L29" s="34"/>
      <c r="M29" s="35"/>
      <c r="N29" s="34"/>
      <c r="O29" s="35"/>
      <c r="P29" s="35"/>
      <c r="Q29" s="35"/>
      <c r="R29" s="36"/>
      <c r="S29" s="34"/>
      <c r="V29" s="5">
        <f t="shared" si="0"/>
        <v>0</v>
      </c>
      <c r="W29" s="5">
        <f t="shared" si="4"/>
        <v>0</v>
      </c>
      <c r="X29" s="5">
        <f t="shared" si="1"/>
        <v>0</v>
      </c>
      <c r="Y29" s="5">
        <f t="shared" si="2"/>
        <v>0</v>
      </c>
      <c r="Z29" s="5">
        <f t="shared" si="3"/>
        <v>0</v>
      </c>
    </row>
    <row r="30" spans="1:26">
      <c r="A30" s="33"/>
      <c r="B30" s="33"/>
      <c r="C30" s="36"/>
      <c r="D30" s="34"/>
      <c r="E30" s="34"/>
      <c r="F30" s="74" t="s">
        <v>124</v>
      </c>
      <c r="G30" s="34"/>
      <c r="H30" s="35"/>
      <c r="I30" s="38"/>
      <c r="J30" s="33"/>
      <c r="K30" s="33"/>
      <c r="L30" s="34"/>
      <c r="M30" s="35"/>
      <c r="N30" s="34"/>
      <c r="O30" s="35"/>
      <c r="P30" s="35"/>
      <c r="Q30" s="35"/>
      <c r="R30" s="36"/>
      <c r="S30" s="34"/>
      <c r="V30" s="5">
        <f t="shared" si="0"/>
        <v>0</v>
      </c>
      <c r="W30" s="5">
        <f t="shared" si="4"/>
        <v>0</v>
      </c>
      <c r="X30" s="5">
        <f t="shared" si="1"/>
        <v>0</v>
      </c>
      <c r="Y30" s="5">
        <f t="shared" si="2"/>
        <v>0</v>
      </c>
      <c r="Z30" s="5">
        <f t="shared" si="3"/>
        <v>0</v>
      </c>
    </row>
    <row r="31" spans="1:26">
      <c r="A31" s="33"/>
      <c r="B31" s="33"/>
      <c r="C31" s="36"/>
      <c r="D31" s="34"/>
      <c r="E31" s="34"/>
      <c r="F31" s="74" t="s">
        <v>124</v>
      </c>
      <c r="G31" s="34"/>
      <c r="H31" s="35"/>
      <c r="I31" s="38"/>
      <c r="J31" s="33"/>
      <c r="K31" s="33"/>
      <c r="L31" s="34"/>
      <c r="M31" s="35"/>
      <c r="N31" s="34"/>
      <c r="O31" s="35"/>
      <c r="P31" s="35"/>
      <c r="Q31" s="35"/>
      <c r="R31" s="36"/>
      <c r="S31" s="34"/>
      <c r="V31" s="5">
        <f t="shared" si="0"/>
        <v>0</v>
      </c>
      <c r="W31" s="5">
        <f t="shared" si="4"/>
        <v>0</v>
      </c>
      <c r="X31" s="5">
        <f t="shared" si="1"/>
        <v>0</v>
      </c>
      <c r="Y31" s="5">
        <f t="shared" si="2"/>
        <v>0</v>
      </c>
      <c r="Z31" s="5">
        <f t="shared" si="3"/>
        <v>0</v>
      </c>
    </row>
    <row r="32" spans="1:26">
      <c r="A32" s="337" t="s">
        <v>690</v>
      </c>
      <c r="B32" s="254"/>
      <c r="C32" s="255"/>
      <c r="D32" s="256"/>
      <c r="E32" s="256"/>
      <c r="F32" s="256"/>
      <c r="G32" s="256"/>
      <c r="H32" s="257"/>
      <c r="I32" s="297"/>
      <c r="J32" s="298"/>
      <c r="K32" s="256"/>
      <c r="L32" s="256"/>
      <c r="M32" s="256"/>
      <c r="N32" s="256"/>
      <c r="O32" s="256"/>
      <c r="P32" s="256"/>
      <c r="Q32" s="256"/>
      <c r="R32" s="255"/>
      <c r="S32" s="256"/>
      <c r="V32" s="256"/>
      <c r="W32" s="256"/>
      <c r="X32" s="256"/>
      <c r="Y32" s="256"/>
      <c r="Z32" s="256"/>
    </row>
    <row r="33" spans="1:26">
      <c r="J33" s="29"/>
      <c r="V33" s="64">
        <f>SUM(V9:V32)</f>
        <v>0</v>
      </c>
      <c r="W33" s="64">
        <f>SUM(W9:W32)</f>
        <v>0</v>
      </c>
      <c r="X33" s="64">
        <f>SUM(X9:X32)</f>
        <v>0</v>
      </c>
      <c r="Y33" s="64">
        <f>SUM(Y9:Y32)</f>
        <v>0</v>
      </c>
      <c r="Z33" s="64">
        <f>SUM(Z9:Z32)</f>
        <v>0</v>
      </c>
    </row>
    <row r="34" spans="1:26" ht="16.5" customHeight="1">
      <c r="J34" s="29"/>
    </row>
    <row r="35" spans="1:26" ht="10.5" customHeight="1">
      <c r="J35" s="29"/>
    </row>
    <row r="36" spans="1:26">
      <c r="J36" s="29"/>
    </row>
    <row r="37" spans="1:26">
      <c r="J37" s="29"/>
    </row>
    <row r="38" spans="1:26">
      <c r="J38" s="29"/>
    </row>
    <row r="39" spans="1:26" ht="15.75">
      <c r="A39" s="17" t="s">
        <v>90</v>
      </c>
      <c r="B39" s="17"/>
      <c r="J39" s="29"/>
    </row>
    <row r="40" spans="1:26">
      <c r="A40" s="21" t="s">
        <v>31</v>
      </c>
      <c r="B40" s="21"/>
      <c r="C40" s="21" t="s">
        <v>31</v>
      </c>
      <c r="D40" s="21" t="s">
        <v>31</v>
      </c>
      <c r="E40" s="21" t="s">
        <v>31</v>
      </c>
      <c r="F40" s="21" t="s">
        <v>31</v>
      </c>
      <c r="G40" s="21" t="s">
        <v>31</v>
      </c>
      <c r="H40" s="26" t="s">
        <v>31</v>
      </c>
      <c r="I40" s="21" t="s">
        <v>31</v>
      </c>
      <c r="J40" s="29"/>
      <c r="L40" s="21" t="s">
        <v>31</v>
      </c>
      <c r="M40" s="21" t="s">
        <v>31</v>
      </c>
      <c r="N40" s="21" t="s">
        <v>31</v>
      </c>
      <c r="R40" s="21" t="s">
        <v>31</v>
      </c>
      <c r="S40" s="21" t="s">
        <v>31</v>
      </c>
    </row>
    <row r="41" spans="1:26">
      <c r="J41" s="29"/>
    </row>
    <row r="42" spans="1:26" ht="15.75">
      <c r="A42" s="17" t="s">
        <v>27</v>
      </c>
      <c r="B42" s="17"/>
      <c r="J42" s="29"/>
    </row>
    <row r="43" spans="1:26">
      <c r="A43" s="14"/>
      <c r="B43" s="14"/>
      <c r="C43" s="15"/>
      <c r="D43" s="14"/>
      <c r="E43" s="14"/>
      <c r="F43" s="14"/>
      <c r="G43" s="14"/>
      <c r="H43" s="301" t="s">
        <v>664</v>
      </c>
      <c r="I43" s="16"/>
      <c r="J43" s="30"/>
      <c r="K43" s="14"/>
      <c r="L43" s="14"/>
      <c r="M43" s="14" t="s">
        <v>16</v>
      </c>
      <c r="N43" s="14"/>
      <c r="O43" s="14"/>
      <c r="P43" s="14"/>
      <c r="Q43" s="14"/>
      <c r="R43" s="15"/>
      <c r="S43" s="14"/>
    </row>
    <row r="44" spans="1:26">
      <c r="A44" s="14"/>
      <c r="B44" s="14"/>
      <c r="C44" s="15"/>
      <c r="D44" s="14"/>
      <c r="E44" s="14"/>
      <c r="F44" s="14"/>
      <c r="G44" s="14"/>
      <c r="H44" s="301" t="s">
        <v>121</v>
      </c>
      <c r="I44" s="16"/>
      <c r="J44" s="30"/>
      <c r="K44" s="14"/>
      <c r="L44" s="14"/>
      <c r="M44" s="14" t="s">
        <v>17</v>
      </c>
      <c r="N44" s="14"/>
      <c r="O44" s="14"/>
      <c r="P44" s="14"/>
      <c r="Q44" s="14"/>
      <c r="R44" s="15"/>
      <c r="S44" s="14"/>
    </row>
    <row r="45" spans="1:26">
      <c r="A45" s="14"/>
      <c r="B45" s="14"/>
      <c r="C45" s="15"/>
      <c r="D45" s="14"/>
      <c r="E45" s="14"/>
      <c r="F45" s="14"/>
      <c r="G45" s="14"/>
      <c r="H45" s="301" t="s">
        <v>665</v>
      </c>
      <c r="I45" s="16"/>
      <c r="J45" s="30"/>
      <c r="K45" s="14"/>
      <c r="L45" s="14"/>
      <c r="M45" s="14" t="s">
        <v>54</v>
      </c>
      <c r="N45" s="14"/>
      <c r="O45" s="14"/>
      <c r="P45" s="14"/>
      <c r="Q45" s="14"/>
      <c r="R45" s="15"/>
      <c r="S45" s="14"/>
    </row>
    <row r="46" spans="1:26">
      <c r="A46" s="14"/>
      <c r="B46" s="14"/>
      <c r="C46" s="15"/>
      <c r="D46" s="14"/>
      <c r="E46" s="14"/>
      <c r="F46" s="14"/>
      <c r="G46" s="14"/>
      <c r="H46" s="301" t="s">
        <v>666</v>
      </c>
      <c r="I46" s="16"/>
      <c r="J46" s="30"/>
      <c r="K46" s="14"/>
      <c r="L46" s="14"/>
      <c r="M46" s="14" t="s">
        <v>19</v>
      </c>
      <c r="N46" s="14"/>
      <c r="O46" s="14"/>
      <c r="P46" s="14"/>
      <c r="Q46" s="14"/>
      <c r="R46" s="15"/>
      <c r="S46" s="14"/>
    </row>
    <row r="47" spans="1:26" ht="25.5">
      <c r="A47" s="14"/>
      <c r="B47" s="14"/>
      <c r="C47" s="15"/>
      <c r="D47" s="14"/>
      <c r="E47" s="14"/>
      <c r="F47" s="14"/>
      <c r="G47" s="14"/>
      <c r="H47" s="301" t="s">
        <v>667</v>
      </c>
      <c r="I47" s="16"/>
      <c r="J47" s="30"/>
      <c r="K47" s="14"/>
      <c r="L47" s="14"/>
      <c r="M47" s="14"/>
      <c r="N47" s="14"/>
      <c r="O47" s="14"/>
      <c r="P47" s="14"/>
      <c r="Q47" s="14"/>
      <c r="R47" s="15"/>
      <c r="S47" s="14"/>
    </row>
    <row r="48" spans="1:26" s="5" customFormat="1" ht="15.75" customHeight="1">
      <c r="A48" s="2"/>
      <c r="B48" s="2"/>
      <c r="C48" s="1"/>
      <c r="D48" s="2"/>
      <c r="E48" s="2"/>
      <c r="F48" s="2"/>
      <c r="G48" s="2"/>
      <c r="H48" s="68" t="s">
        <v>123</v>
      </c>
      <c r="I48" s="4"/>
      <c r="J48" s="29"/>
      <c r="K48" s="2"/>
      <c r="L48" s="2"/>
      <c r="M48" s="2"/>
      <c r="N48" s="2"/>
      <c r="O48" s="2"/>
      <c r="P48" s="2"/>
      <c r="Q48" s="2"/>
      <c r="R48" s="1"/>
      <c r="S48" s="2"/>
    </row>
    <row r="49" spans="1:60">
      <c r="J49" s="29"/>
    </row>
    <row r="51" spans="1:60" ht="15.75">
      <c r="A51" s="17" t="s">
        <v>33</v>
      </c>
      <c r="B51" s="17"/>
      <c r="H51" s="1"/>
      <c r="I51" s="1"/>
      <c r="N51" s="65"/>
      <c r="O51" s="3"/>
      <c r="P51" s="65"/>
      <c r="R51" s="4"/>
      <c r="S51" s="29"/>
      <c r="T51" s="4"/>
      <c r="Y51" s="24"/>
      <c r="AB51" s="65"/>
      <c r="AC51" s="3"/>
      <c r="AJ51" s="1"/>
      <c r="AK51" s="20"/>
      <c r="AW51" s="24"/>
      <c r="AX51" s="24"/>
      <c r="AY51" s="24"/>
    </row>
    <row r="52" spans="1:60" ht="14.25">
      <c r="A52" s="33"/>
      <c r="B52" s="33"/>
      <c r="C52" s="36"/>
      <c r="D52" s="34"/>
      <c r="E52" s="87"/>
      <c r="F52" s="74" t="s">
        <v>124</v>
      </c>
      <c r="G52" s="74"/>
      <c r="H52" s="36"/>
      <c r="I52" s="37"/>
      <c r="J52" s="34"/>
      <c r="K52" s="34"/>
      <c r="L52" s="34"/>
      <c r="M52" s="74"/>
      <c r="N52" s="108"/>
      <c r="O52" s="155" t="str">
        <f>IF(P52=0," ",IF(P52&lt;=$AM$18,$AN$18,IF(P52&lt;=$AM$17,$AN$17,IF(P52&lt;=$AM$16,$AN$16,IF(P52&lt;=$AM$15,$AN$15,IF(P52&lt;=$AM$14,$AN$14,0))))))</f>
        <v xml:space="preserve"> </v>
      </c>
      <c r="P52" s="151"/>
      <c r="Q52" s="157" t="str">
        <f>IF(N52=0," ",IF(O52=0," ",VLOOKUP(O52,$AN$13:$AS$18,MATCH(N52,$AN$13:$AS$13,0),FALSE)))</f>
        <v xml:space="preserve"> </v>
      </c>
      <c r="R52" s="38"/>
      <c r="S52" s="33"/>
      <c r="T52" s="162" t="str">
        <f>IF(R52=0," ",AV52)</f>
        <v xml:space="preserve"> </v>
      </c>
      <c r="U52" s="74"/>
      <c r="V52" s="74"/>
      <c r="W52" s="161"/>
      <c r="X52" s="34"/>
      <c r="Y52" s="35"/>
      <c r="Z52" s="33"/>
      <c r="AA52" s="33"/>
      <c r="AB52" s="108"/>
      <c r="AC52" s="156"/>
      <c r="AD52" s="157" t="str">
        <f>IF(AB52=0," ",IF(AC52=0," ",VLOOKUP(AC52,$AN$13:$AS$18,MATCH(AB52,$AN$13:$AS$13,0),FALSE)))</f>
        <v xml:space="preserve"> </v>
      </c>
      <c r="AE52" s="35"/>
      <c r="AF52" s="35"/>
      <c r="AG52" s="35"/>
      <c r="AH52" s="35" t="s">
        <v>18</v>
      </c>
      <c r="AI52" s="34"/>
      <c r="AJ52" s="36"/>
      <c r="AK52" s="34"/>
      <c r="AL52" s="5"/>
      <c r="AM52" s="5"/>
      <c r="AN52" s="5"/>
      <c r="AO52" s="5"/>
      <c r="AP52" s="5"/>
      <c r="AQ52" s="5"/>
      <c r="AR52" s="5"/>
      <c r="AS52" s="5"/>
      <c r="AT52" s="5"/>
      <c r="AU52" s="5"/>
      <c r="AV52" s="5">
        <f>+P52*R52</f>
        <v>0</v>
      </c>
      <c r="AW52" s="66" t="b">
        <f>IF($AH52="Draft",IF($Q52=$Q$58,1,0))</f>
        <v>0</v>
      </c>
      <c r="AX52" s="66" t="b">
        <f>IF($AH52="Open",IF($Q52=$Q$58,1,0))</f>
        <v>0</v>
      </c>
      <c r="AY52" s="66">
        <f>IF($AH52="Triggered",IF($Q52=$Q$58,1,0))</f>
        <v>0</v>
      </c>
      <c r="AZ52" s="5">
        <f>IF($AH52="draft",IF($Q52=$Q$59,1,0),0)</f>
        <v>0</v>
      </c>
      <c r="BA52" s="5">
        <f>IF($AH52="open",IF($Q52=$Q$59,1,0),0)</f>
        <v>0</v>
      </c>
      <c r="BB52" s="5">
        <f>IF($AH52="Triggered",IF($Q52=$Q$59,1,0),0)</f>
        <v>0</v>
      </c>
      <c r="BC52" s="66" t="b">
        <f>IF($AH52="Draft",IF($Q52=$Q$60,1,0))</f>
        <v>0</v>
      </c>
      <c r="BD52" s="66" t="b">
        <f>IF($AH52="Open",IF($Q52=$Q$60,1,0))</f>
        <v>0</v>
      </c>
      <c r="BE52" s="66">
        <f>IF($AH52="Triggered",IF($Q52=$Q$60,1,0))</f>
        <v>0</v>
      </c>
      <c r="BF52" s="66" t="b">
        <f>IF($AH52="Draft",IF($Q52=$Q$61,1,0))</f>
        <v>0</v>
      </c>
      <c r="BG52" s="66" t="b">
        <f>IF($AH52="Open",IF($Q52=$Q$61,1,0))</f>
        <v>0</v>
      </c>
      <c r="BH52" s="66">
        <f>IF($AH52="Triggered",IF($Q52=$Q$61,1,0))</f>
        <v>0</v>
      </c>
    </row>
    <row r="53" spans="1:60">
      <c r="H53" s="1"/>
      <c r="I53" s="1"/>
      <c r="N53" s="24"/>
      <c r="O53" s="3"/>
      <c r="P53" s="24"/>
      <c r="R53" s="4"/>
      <c r="T53" s="4"/>
      <c r="AB53" s="24"/>
      <c r="AC53" s="3"/>
      <c r="AJ53" s="1"/>
      <c r="AW53" s="24"/>
      <c r="AX53" s="24"/>
      <c r="AY53" s="24"/>
    </row>
  </sheetData>
  <sheetProtection formatCells="0" formatColumns="0" formatRows="0" insertColumns="0" sort="0" autoFilter="0"/>
  <autoFilter ref="A8:Z10" xr:uid="{00000000-0009-0000-0000-000006000000}"/>
  <mergeCells count="7">
    <mergeCell ref="A7:D7"/>
    <mergeCell ref="F7:H7"/>
    <mergeCell ref="F1:H1"/>
    <mergeCell ref="R7:S7"/>
    <mergeCell ref="I7:J7"/>
    <mergeCell ref="L7:N7"/>
    <mergeCell ref="O7:Q7"/>
  </mergeCells>
  <phoneticPr fontId="3" type="noConversion"/>
  <conditionalFormatting sqref="H9:H31">
    <cfRule type="cellIs" dxfId="223" priority="25" stopIfTrue="1" operator="equal">
      <formula>$H$43</formula>
    </cfRule>
    <cfRule type="cellIs" dxfId="222" priority="26" stopIfTrue="1" operator="equal">
      <formula>$H$44</formula>
    </cfRule>
    <cfRule type="cellIs" dxfId="221" priority="27" stopIfTrue="1" operator="equal">
      <formula>$H$45</formula>
    </cfRule>
  </conditionalFormatting>
  <conditionalFormatting sqref="Q52">
    <cfRule type="cellIs" dxfId="220" priority="1" operator="equal">
      <formula>"Low"</formula>
    </cfRule>
    <cfRule type="cellIs" dxfId="219" priority="2" operator="equal">
      <formula>"Medium"</formula>
    </cfRule>
    <cfRule type="cellIs" dxfId="218" priority="3" operator="equal">
      <formula>"High"</formula>
    </cfRule>
  </conditionalFormatting>
  <conditionalFormatting sqref="AD52">
    <cfRule type="cellIs" dxfId="217" priority="4" operator="equal">
      <formula>"Low"</formula>
    </cfRule>
    <cfRule type="cellIs" dxfId="216" priority="5" operator="equal">
      <formula>"Medium"</formula>
    </cfRule>
    <cfRule type="cellIs" dxfId="215" priority="6" operator="equal">
      <formula>"High"</formula>
    </cfRule>
  </conditionalFormatting>
  <pageMargins left="0.53" right="0.55000000000000004" top="1" bottom="1" header="0.5" footer="0.5"/>
  <pageSetup paperSize="8" scale="70" fitToHeight="0" orientation="landscape" r:id="rId1"/>
  <headerFooter alignWithMargins="0">
    <oddFooter>&amp;LPrinted on: &amp;D&amp;RPage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AI54"/>
  <sheetViews>
    <sheetView showGridLines="0" zoomScale="80" zoomScaleNormal="80" workbookViewId="0">
      <selection activeCell="H17" sqref="H17"/>
    </sheetView>
  </sheetViews>
  <sheetFormatPr defaultColWidth="9.140625" defaultRowHeight="12.75"/>
  <cols>
    <col min="1" max="1" width="9.140625" style="2"/>
    <col min="2" max="2" width="13.5703125" style="2" customWidth="1"/>
    <col min="3" max="3" width="18" style="1" bestFit="1" customWidth="1"/>
    <col min="4" max="4" width="13.42578125" style="2" customWidth="1"/>
    <col min="5" max="5" width="29.28515625" style="2" customWidth="1"/>
    <col min="6" max="6" width="18" style="2" customWidth="1"/>
    <col min="7" max="7" width="13.5703125" style="4" customWidth="1"/>
    <col min="8" max="8" width="16.42578125" style="2" customWidth="1"/>
    <col min="9" max="9" width="14.5703125" style="2" customWidth="1"/>
    <col min="10" max="10" width="11.7109375" style="2" customWidth="1"/>
    <col min="11" max="11" width="14.42578125" style="2" customWidth="1"/>
    <col min="12" max="12" width="12.42578125" style="2" customWidth="1"/>
    <col min="13" max="13" width="12.85546875" style="2" customWidth="1"/>
    <col min="14" max="14" width="11.42578125" style="2" customWidth="1"/>
    <col min="15" max="15" width="16.85546875" style="2" customWidth="1"/>
    <col min="16" max="16" width="11.5703125" style="2" customWidth="1"/>
    <col min="17" max="17" width="11" style="2" customWidth="1"/>
    <col min="18" max="18" width="17.140625" style="2" customWidth="1"/>
    <col min="19" max="21" width="9.5703125" style="2" customWidth="1"/>
    <col min="22" max="22" width="10.28515625" style="1" customWidth="1"/>
    <col min="23" max="23" width="13.85546875" style="2" customWidth="1"/>
    <col min="24" max="25" width="9.140625" style="2"/>
    <col min="26" max="26" width="14.28515625" style="2" customWidth="1"/>
    <col min="27" max="27" width="14" style="2" customWidth="1"/>
    <col min="28" max="28" width="11.140625" style="2" customWidth="1"/>
    <col min="29" max="29" width="10.28515625" style="2" customWidth="1"/>
    <col min="30" max="30" width="11.5703125" style="2" bestFit="1" customWidth="1"/>
    <col min="31" max="32" width="9.140625" style="2"/>
    <col min="33" max="33" width="12" style="2" customWidth="1"/>
    <col min="34" max="34" width="13.42578125" style="2" customWidth="1"/>
    <col min="35" max="35" width="10.85546875" style="2" customWidth="1"/>
    <col min="36" max="16384" width="9.140625" style="2"/>
  </cols>
  <sheetData>
    <row r="1" spans="1:35">
      <c r="I1" s="51" t="s">
        <v>92</v>
      </c>
      <c r="J1" s="52"/>
      <c r="L1" s="192" t="s">
        <v>96</v>
      </c>
      <c r="M1" s="193"/>
      <c r="N1" s="193"/>
    </row>
    <row r="2" spans="1:35" ht="18">
      <c r="A2" s="239" t="s">
        <v>52</v>
      </c>
      <c r="I2" s="42" t="s">
        <v>77</v>
      </c>
      <c r="J2" s="53">
        <f>+AD35</f>
        <v>0</v>
      </c>
      <c r="L2" s="194" t="s">
        <v>93</v>
      </c>
      <c r="M2" s="193"/>
      <c r="N2" s="193"/>
      <c r="O2" s="4">
        <f>+AC35</f>
        <v>0</v>
      </c>
    </row>
    <row r="3" spans="1:35" ht="24.75" customHeight="1">
      <c r="A3" s="47" t="s">
        <v>29</v>
      </c>
      <c r="B3" s="325"/>
      <c r="C3" s="275">
        <f>+'Cover sheet'!E5</f>
        <v>0</v>
      </c>
      <c r="G3" s="28"/>
      <c r="I3" s="54" t="s">
        <v>78</v>
      </c>
      <c r="J3" s="53">
        <f>+AE35</f>
        <v>0</v>
      </c>
      <c r="L3" s="194" t="s">
        <v>94</v>
      </c>
      <c r="M3" s="193"/>
      <c r="N3" s="193"/>
      <c r="O3" s="4">
        <f>+AA35</f>
        <v>0</v>
      </c>
    </row>
    <row r="4" spans="1:35">
      <c r="A4" s="47" t="s">
        <v>30</v>
      </c>
      <c r="B4" s="50"/>
      <c r="C4" s="275">
        <f>+'Cover sheet'!E7</f>
        <v>0</v>
      </c>
      <c r="G4" s="31"/>
      <c r="I4" s="54" t="s">
        <v>79</v>
      </c>
      <c r="J4" s="53">
        <f>+AF35</f>
        <v>0</v>
      </c>
      <c r="L4" s="194" t="s">
        <v>95</v>
      </c>
      <c r="M4" s="193"/>
      <c r="N4" s="193"/>
      <c r="O4" s="4">
        <f>+Z35</f>
        <v>0</v>
      </c>
    </row>
    <row r="5" spans="1:35">
      <c r="A5" s="47" t="s">
        <v>50</v>
      </c>
      <c r="B5" s="50"/>
      <c r="C5" s="275">
        <f>+'Cover sheet'!E8</f>
        <v>0</v>
      </c>
      <c r="G5" s="31"/>
      <c r="I5" s="42" t="s">
        <v>80</v>
      </c>
      <c r="J5" s="53">
        <f>+AG35</f>
        <v>0</v>
      </c>
      <c r="L5" s="50"/>
      <c r="O5" s="4"/>
    </row>
    <row r="6" spans="1:35">
      <c r="A6" s="47" t="s">
        <v>49</v>
      </c>
      <c r="B6" s="70"/>
      <c r="C6" s="275">
        <f>+'Cover sheet'!E9</f>
        <v>0</v>
      </c>
      <c r="I6" s="42" t="s">
        <v>81</v>
      </c>
      <c r="J6" s="53">
        <f>+AI35</f>
        <v>0</v>
      </c>
    </row>
    <row r="7" spans="1:35">
      <c r="C7" s="2"/>
      <c r="I7" s="42" t="s">
        <v>130</v>
      </c>
      <c r="J7" s="53">
        <f>+AH35</f>
        <v>0</v>
      </c>
    </row>
    <row r="8" spans="1:35" s="6" customFormat="1" ht="29.25" customHeight="1">
      <c r="A8" s="340" t="s">
        <v>42</v>
      </c>
      <c r="B8" s="340"/>
      <c r="C8" s="371"/>
      <c r="D8" s="371"/>
      <c r="E8" s="371"/>
      <c r="F8" s="372"/>
      <c r="G8" s="374"/>
      <c r="H8" s="375"/>
      <c r="I8" s="347" t="s">
        <v>70</v>
      </c>
      <c r="J8" s="376"/>
      <c r="K8" s="242"/>
      <c r="L8" s="242" t="s">
        <v>74</v>
      </c>
      <c r="M8" s="244"/>
      <c r="N8" s="347" t="s">
        <v>76</v>
      </c>
      <c r="O8" s="377"/>
      <c r="P8" s="376"/>
      <c r="Q8" s="347" t="s">
        <v>66</v>
      </c>
      <c r="R8" s="376"/>
      <c r="S8" s="342" t="s">
        <v>12</v>
      </c>
      <c r="T8" s="342"/>
      <c r="U8" s="342"/>
      <c r="V8" s="345" t="s">
        <v>25</v>
      </c>
      <c r="W8" s="373"/>
      <c r="Z8" s="310"/>
      <c r="AA8" s="310"/>
      <c r="AB8" s="310"/>
      <c r="AC8" s="310"/>
      <c r="AD8" s="311"/>
      <c r="AE8" s="312" t="s">
        <v>82</v>
      </c>
      <c r="AF8" s="313"/>
      <c r="AG8" s="313"/>
      <c r="AH8" s="313"/>
      <c r="AI8" s="314"/>
    </row>
    <row r="9" spans="1:35" s="6" customFormat="1" ht="80.25" customHeight="1">
      <c r="A9" s="225" t="s">
        <v>64</v>
      </c>
      <c r="B9" s="225" t="s">
        <v>43</v>
      </c>
      <c r="C9" s="226" t="s">
        <v>84</v>
      </c>
      <c r="D9" s="227" t="s">
        <v>85</v>
      </c>
      <c r="E9" s="227" t="s">
        <v>69</v>
      </c>
      <c r="F9" s="227" t="s">
        <v>65</v>
      </c>
      <c r="G9" s="229" t="s">
        <v>8</v>
      </c>
      <c r="H9" s="227" t="s">
        <v>7</v>
      </c>
      <c r="I9" s="243" t="s">
        <v>71</v>
      </c>
      <c r="J9" s="227" t="s">
        <v>91</v>
      </c>
      <c r="K9" s="227" t="s">
        <v>72</v>
      </c>
      <c r="L9" s="227" t="s">
        <v>86</v>
      </c>
      <c r="M9" s="227" t="s">
        <v>73</v>
      </c>
      <c r="N9" s="227" t="s">
        <v>5</v>
      </c>
      <c r="O9" s="227" t="s">
        <v>75</v>
      </c>
      <c r="P9" s="227" t="s">
        <v>6</v>
      </c>
      <c r="Q9" s="227" t="s">
        <v>67</v>
      </c>
      <c r="R9" s="227" t="s">
        <v>68</v>
      </c>
      <c r="S9" s="227" t="s">
        <v>13</v>
      </c>
      <c r="T9" s="227" t="s">
        <v>14</v>
      </c>
      <c r="U9" s="227" t="s">
        <v>11</v>
      </c>
      <c r="V9" s="226" t="s">
        <v>22</v>
      </c>
      <c r="W9" s="227" t="s">
        <v>23</v>
      </c>
      <c r="Z9" s="315" t="s">
        <v>87</v>
      </c>
      <c r="AA9" s="315" t="s">
        <v>88</v>
      </c>
      <c r="AB9" s="315" t="s">
        <v>89</v>
      </c>
      <c r="AC9" s="315" t="s">
        <v>83</v>
      </c>
      <c r="AD9" s="316" t="s">
        <v>77</v>
      </c>
      <c r="AE9" s="317" t="s">
        <v>78</v>
      </c>
      <c r="AF9" s="317" t="s">
        <v>79</v>
      </c>
      <c r="AG9" s="317" t="s">
        <v>80</v>
      </c>
      <c r="AH9" s="317" t="s">
        <v>130</v>
      </c>
      <c r="AI9" s="318" t="s">
        <v>81</v>
      </c>
    </row>
    <row r="10" spans="1:35">
      <c r="A10" s="33"/>
      <c r="B10" s="33"/>
      <c r="C10" s="36"/>
      <c r="D10" s="34"/>
      <c r="E10" s="34"/>
      <c r="F10" s="34"/>
      <c r="G10" s="38"/>
      <c r="H10" s="34"/>
      <c r="I10" s="35"/>
      <c r="J10" s="36"/>
      <c r="K10" s="33"/>
      <c r="L10" s="36"/>
      <c r="M10" s="48"/>
      <c r="N10" s="34"/>
      <c r="O10" s="34"/>
      <c r="P10" s="35"/>
      <c r="Q10" s="36"/>
      <c r="R10" s="34"/>
      <c r="S10" s="35"/>
      <c r="T10" s="35"/>
      <c r="U10" s="35"/>
      <c r="V10" s="46"/>
      <c r="W10" s="34"/>
      <c r="X10" s="5"/>
      <c r="Y10" s="5"/>
      <c r="Z10" s="5">
        <f t="shared" ref="Z10:Z33" si="0">IF($P10=("Requested"),+$G10,0)</f>
        <v>0</v>
      </c>
      <c r="AA10" s="5">
        <f t="shared" ref="AA10:AA33" si="1">IF($P10=("Being assessed"),+$G10,0)</f>
        <v>0</v>
      </c>
      <c r="AB10" s="5">
        <f t="shared" ref="AB10:AB33" si="2">+AA10+Z10</f>
        <v>0</v>
      </c>
      <c r="AC10" s="5">
        <f t="shared" ref="AC10:AC33" si="3">IF($P10="Approved",+$G10,0)</f>
        <v>0</v>
      </c>
      <c r="AD10" s="5">
        <f t="shared" ref="AD10:AD33" si="4">IF($P10="Requested",1,0)</f>
        <v>0</v>
      </c>
      <c r="AE10" s="5">
        <f t="shared" ref="AE10:AE33" si="5">IF($P10="Being assessed",1,0)</f>
        <v>0</v>
      </c>
      <c r="AF10" s="5">
        <f t="shared" ref="AF10:AF33" si="6">IF($P10="Rejected",1,0)</f>
        <v>0</v>
      </c>
      <c r="AG10" s="5">
        <f t="shared" ref="AG10:AG33" si="7">IF($P10="Approved",1,0)</f>
        <v>0</v>
      </c>
      <c r="AH10" s="5">
        <f t="shared" ref="AH10:AH33" si="8">IF($P10="Implemented",1,0)</f>
        <v>0</v>
      </c>
      <c r="AI10" s="5">
        <f t="shared" ref="AI10:AI33" si="9">IF($P10="Cancelled",1,0)</f>
        <v>0</v>
      </c>
    </row>
    <row r="11" spans="1:35">
      <c r="A11" s="33"/>
      <c r="B11" s="33"/>
      <c r="C11" s="36"/>
      <c r="D11" s="34"/>
      <c r="E11" s="34"/>
      <c r="F11" s="34"/>
      <c r="G11" s="38"/>
      <c r="H11" s="34"/>
      <c r="I11" s="35"/>
      <c r="J11" s="36"/>
      <c r="K11" s="33"/>
      <c r="L11" s="36"/>
      <c r="M11" s="48"/>
      <c r="N11" s="34"/>
      <c r="O11" s="34"/>
      <c r="P11" s="35"/>
      <c r="Q11" s="36"/>
      <c r="R11" s="34"/>
      <c r="S11" s="35"/>
      <c r="T11" s="35"/>
      <c r="U11" s="35"/>
      <c r="V11" s="46"/>
      <c r="W11" s="34"/>
      <c r="X11" s="5"/>
      <c r="Y11" s="5"/>
      <c r="Z11" s="5">
        <f t="shared" si="0"/>
        <v>0</v>
      </c>
      <c r="AA11" s="5">
        <f t="shared" si="1"/>
        <v>0</v>
      </c>
      <c r="AB11" s="5">
        <f t="shared" si="2"/>
        <v>0</v>
      </c>
      <c r="AC11" s="5">
        <f t="shared" si="3"/>
        <v>0</v>
      </c>
      <c r="AD11" s="5">
        <f t="shared" si="4"/>
        <v>0</v>
      </c>
      <c r="AE11" s="5">
        <f t="shared" si="5"/>
        <v>0</v>
      </c>
      <c r="AF11" s="5">
        <f t="shared" si="6"/>
        <v>0</v>
      </c>
      <c r="AG11" s="5">
        <f t="shared" si="7"/>
        <v>0</v>
      </c>
      <c r="AH11" s="5">
        <f t="shared" si="8"/>
        <v>0</v>
      </c>
      <c r="AI11" s="5">
        <f t="shared" si="9"/>
        <v>0</v>
      </c>
    </row>
    <row r="12" spans="1:35">
      <c r="A12" s="33"/>
      <c r="B12" s="33"/>
      <c r="C12" s="36"/>
      <c r="D12" s="34"/>
      <c r="E12" s="34"/>
      <c r="F12" s="34"/>
      <c r="G12" s="38"/>
      <c r="H12" s="34"/>
      <c r="I12" s="35"/>
      <c r="J12" s="36"/>
      <c r="K12" s="33"/>
      <c r="L12" s="36"/>
      <c r="M12" s="48"/>
      <c r="N12" s="34"/>
      <c r="O12" s="34"/>
      <c r="P12" s="35"/>
      <c r="Q12" s="36"/>
      <c r="R12" s="34"/>
      <c r="S12" s="35"/>
      <c r="T12" s="35"/>
      <c r="U12" s="35"/>
      <c r="V12" s="46"/>
      <c r="W12" s="34"/>
      <c r="X12" s="5"/>
      <c r="Y12" s="5"/>
      <c r="Z12" s="5">
        <f t="shared" si="0"/>
        <v>0</v>
      </c>
      <c r="AA12" s="5">
        <f t="shared" si="1"/>
        <v>0</v>
      </c>
      <c r="AB12" s="5">
        <f t="shared" si="2"/>
        <v>0</v>
      </c>
      <c r="AC12" s="5">
        <f t="shared" si="3"/>
        <v>0</v>
      </c>
      <c r="AD12" s="5">
        <f t="shared" si="4"/>
        <v>0</v>
      </c>
      <c r="AE12" s="5">
        <f t="shared" si="5"/>
        <v>0</v>
      </c>
      <c r="AF12" s="5">
        <f t="shared" si="6"/>
        <v>0</v>
      </c>
      <c r="AG12" s="5">
        <f t="shared" si="7"/>
        <v>0</v>
      </c>
      <c r="AH12" s="5">
        <f t="shared" si="8"/>
        <v>0</v>
      </c>
      <c r="AI12" s="5">
        <f t="shared" si="9"/>
        <v>0</v>
      </c>
    </row>
    <row r="13" spans="1:35">
      <c r="A13" s="33"/>
      <c r="B13" s="33"/>
      <c r="C13" s="36"/>
      <c r="D13" s="34"/>
      <c r="E13" s="34"/>
      <c r="F13" s="34"/>
      <c r="G13" s="38"/>
      <c r="H13" s="34"/>
      <c r="I13" s="35"/>
      <c r="J13" s="36"/>
      <c r="K13" s="33"/>
      <c r="L13" s="36"/>
      <c r="M13" s="48"/>
      <c r="N13" s="34"/>
      <c r="O13" s="34"/>
      <c r="P13" s="35"/>
      <c r="Q13" s="36"/>
      <c r="R13" s="34"/>
      <c r="S13" s="35"/>
      <c r="T13" s="35"/>
      <c r="U13" s="35"/>
      <c r="V13" s="46"/>
      <c r="W13" s="34"/>
      <c r="X13" s="5"/>
      <c r="Y13" s="5"/>
      <c r="Z13" s="5">
        <f t="shared" si="0"/>
        <v>0</v>
      </c>
      <c r="AA13" s="5">
        <f t="shared" si="1"/>
        <v>0</v>
      </c>
      <c r="AB13" s="5">
        <f t="shared" si="2"/>
        <v>0</v>
      </c>
      <c r="AC13" s="5">
        <f t="shared" si="3"/>
        <v>0</v>
      </c>
      <c r="AD13" s="5">
        <f t="shared" si="4"/>
        <v>0</v>
      </c>
      <c r="AE13" s="5">
        <f t="shared" si="5"/>
        <v>0</v>
      </c>
      <c r="AF13" s="5">
        <f t="shared" si="6"/>
        <v>0</v>
      </c>
      <c r="AG13" s="5">
        <f t="shared" si="7"/>
        <v>0</v>
      </c>
      <c r="AH13" s="5">
        <f t="shared" si="8"/>
        <v>0</v>
      </c>
      <c r="AI13" s="5">
        <f t="shared" si="9"/>
        <v>0</v>
      </c>
    </row>
    <row r="14" spans="1:35">
      <c r="A14" s="33"/>
      <c r="B14" s="33"/>
      <c r="C14" s="36"/>
      <c r="D14" s="34"/>
      <c r="E14" s="34"/>
      <c r="F14" s="34"/>
      <c r="G14" s="38"/>
      <c r="H14" s="34"/>
      <c r="I14" s="35"/>
      <c r="J14" s="36"/>
      <c r="K14" s="33"/>
      <c r="L14" s="36"/>
      <c r="M14" s="48"/>
      <c r="N14" s="34"/>
      <c r="O14" s="34"/>
      <c r="P14" s="35"/>
      <c r="Q14" s="36"/>
      <c r="R14" s="34"/>
      <c r="S14" s="35"/>
      <c r="T14" s="35"/>
      <c r="U14" s="35"/>
      <c r="V14" s="46"/>
      <c r="W14" s="34"/>
      <c r="X14" s="5"/>
      <c r="Y14" s="5"/>
      <c r="Z14" s="5">
        <f t="shared" si="0"/>
        <v>0</v>
      </c>
      <c r="AA14" s="5">
        <f t="shared" si="1"/>
        <v>0</v>
      </c>
      <c r="AB14" s="5">
        <f t="shared" si="2"/>
        <v>0</v>
      </c>
      <c r="AC14" s="5">
        <f t="shared" si="3"/>
        <v>0</v>
      </c>
      <c r="AD14" s="5">
        <f t="shared" si="4"/>
        <v>0</v>
      </c>
      <c r="AE14" s="5">
        <f t="shared" si="5"/>
        <v>0</v>
      </c>
      <c r="AF14" s="5">
        <f t="shared" si="6"/>
        <v>0</v>
      </c>
      <c r="AG14" s="5">
        <f t="shared" si="7"/>
        <v>0</v>
      </c>
      <c r="AH14" s="5">
        <f t="shared" si="8"/>
        <v>0</v>
      </c>
      <c r="AI14" s="5">
        <f t="shared" si="9"/>
        <v>0</v>
      </c>
    </row>
    <row r="15" spans="1:35">
      <c r="A15" s="33"/>
      <c r="B15" s="33"/>
      <c r="C15" s="36"/>
      <c r="D15" s="34"/>
      <c r="E15" s="34"/>
      <c r="F15" s="34"/>
      <c r="G15" s="38"/>
      <c r="H15" s="34"/>
      <c r="I15" s="35"/>
      <c r="J15" s="36"/>
      <c r="K15" s="33"/>
      <c r="L15" s="36"/>
      <c r="M15" s="48"/>
      <c r="N15" s="34"/>
      <c r="O15" s="34"/>
      <c r="P15" s="35"/>
      <c r="Q15" s="36"/>
      <c r="R15" s="34"/>
      <c r="S15" s="35"/>
      <c r="T15" s="35"/>
      <c r="U15" s="35"/>
      <c r="V15" s="46"/>
      <c r="W15" s="34"/>
      <c r="X15" s="5"/>
      <c r="Y15" s="5"/>
      <c r="Z15" s="5">
        <f t="shared" si="0"/>
        <v>0</v>
      </c>
      <c r="AA15" s="5">
        <f t="shared" si="1"/>
        <v>0</v>
      </c>
      <c r="AB15" s="5">
        <f t="shared" si="2"/>
        <v>0</v>
      </c>
      <c r="AC15" s="5">
        <f t="shared" si="3"/>
        <v>0</v>
      </c>
      <c r="AD15" s="5">
        <f t="shared" si="4"/>
        <v>0</v>
      </c>
      <c r="AE15" s="5">
        <f t="shared" si="5"/>
        <v>0</v>
      </c>
      <c r="AF15" s="5">
        <f t="shared" si="6"/>
        <v>0</v>
      </c>
      <c r="AG15" s="5">
        <f t="shared" si="7"/>
        <v>0</v>
      </c>
      <c r="AH15" s="5">
        <f t="shared" si="8"/>
        <v>0</v>
      </c>
      <c r="AI15" s="5">
        <f t="shared" si="9"/>
        <v>0</v>
      </c>
    </row>
    <row r="16" spans="1:35">
      <c r="A16" s="33"/>
      <c r="B16" s="33"/>
      <c r="C16" s="36"/>
      <c r="D16" s="34"/>
      <c r="E16" s="34"/>
      <c r="F16" s="34"/>
      <c r="G16" s="38"/>
      <c r="H16" s="34"/>
      <c r="I16" s="35"/>
      <c r="J16" s="36"/>
      <c r="K16" s="33"/>
      <c r="L16" s="36"/>
      <c r="M16" s="48"/>
      <c r="N16" s="34"/>
      <c r="O16" s="34"/>
      <c r="P16" s="35"/>
      <c r="Q16" s="36"/>
      <c r="R16" s="34"/>
      <c r="S16" s="35"/>
      <c r="T16" s="35"/>
      <c r="U16" s="35"/>
      <c r="V16" s="46"/>
      <c r="W16" s="34"/>
      <c r="X16" s="5"/>
      <c r="Y16" s="5"/>
      <c r="Z16" s="5">
        <f t="shared" si="0"/>
        <v>0</v>
      </c>
      <c r="AA16" s="5">
        <f t="shared" si="1"/>
        <v>0</v>
      </c>
      <c r="AB16" s="5">
        <f t="shared" si="2"/>
        <v>0</v>
      </c>
      <c r="AC16" s="5">
        <f t="shared" si="3"/>
        <v>0</v>
      </c>
      <c r="AD16" s="5">
        <f t="shared" si="4"/>
        <v>0</v>
      </c>
      <c r="AE16" s="5">
        <f t="shared" si="5"/>
        <v>0</v>
      </c>
      <c r="AF16" s="5">
        <f t="shared" si="6"/>
        <v>0</v>
      </c>
      <c r="AG16" s="5">
        <f t="shared" si="7"/>
        <v>0</v>
      </c>
      <c r="AH16" s="5">
        <f t="shared" si="8"/>
        <v>0</v>
      </c>
      <c r="AI16" s="5">
        <f t="shared" si="9"/>
        <v>0</v>
      </c>
    </row>
    <row r="17" spans="1:35">
      <c r="A17" s="33"/>
      <c r="B17" s="33"/>
      <c r="C17" s="36"/>
      <c r="D17" s="34"/>
      <c r="E17" s="34"/>
      <c r="F17" s="34"/>
      <c r="G17" s="38"/>
      <c r="H17" s="34"/>
      <c r="I17" s="35"/>
      <c r="J17" s="36"/>
      <c r="K17" s="33"/>
      <c r="L17" s="36"/>
      <c r="M17" s="48"/>
      <c r="N17" s="34"/>
      <c r="O17" s="34"/>
      <c r="P17" s="35"/>
      <c r="Q17" s="36"/>
      <c r="R17" s="34"/>
      <c r="S17" s="35"/>
      <c r="T17" s="35"/>
      <c r="U17" s="35"/>
      <c r="V17" s="46"/>
      <c r="W17" s="34"/>
      <c r="X17" s="5"/>
      <c r="Y17" s="5"/>
      <c r="Z17" s="5">
        <f t="shared" si="0"/>
        <v>0</v>
      </c>
      <c r="AA17" s="5">
        <f t="shared" si="1"/>
        <v>0</v>
      </c>
      <c r="AB17" s="5">
        <f t="shared" si="2"/>
        <v>0</v>
      </c>
      <c r="AC17" s="5">
        <f t="shared" si="3"/>
        <v>0</v>
      </c>
      <c r="AD17" s="5">
        <f t="shared" si="4"/>
        <v>0</v>
      </c>
      <c r="AE17" s="5">
        <f t="shared" si="5"/>
        <v>0</v>
      </c>
      <c r="AF17" s="5">
        <f t="shared" si="6"/>
        <v>0</v>
      </c>
      <c r="AG17" s="5">
        <f t="shared" si="7"/>
        <v>0</v>
      </c>
      <c r="AH17" s="5">
        <f t="shared" si="8"/>
        <v>0</v>
      </c>
      <c r="AI17" s="5">
        <f t="shared" si="9"/>
        <v>0</v>
      </c>
    </row>
    <row r="18" spans="1:35">
      <c r="A18" s="33"/>
      <c r="B18" s="33"/>
      <c r="C18" s="36"/>
      <c r="D18" s="34"/>
      <c r="E18" s="34"/>
      <c r="F18" s="34"/>
      <c r="G18" s="38"/>
      <c r="H18" s="34"/>
      <c r="I18" s="35"/>
      <c r="J18" s="36"/>
      <c r="K18" s="33"/>
      <c r="L18" s="36"/>
      <c r="M18" s="48"/>
      <c r="N18" s="34"/>
      <c r="O18" s="34"/>
      <c r="P18" s="35"/>
      <c r="Q18" s="36"/>
      <c r="R18" s="34"/>
      <c r="S18" s="35"/>
      <c r="T18" s="35"/>
      <c r="U18" s="35"/>
      <c r="V18" s="46"/>
      <c r="W18" s="34"/>
      <c r="X18" s="5"/>
      <c r="Y18" s="5"/>
      <c r="Z18" s="5">
        <f t="shared" si="0"/>
        <v>0</v>
      </c>
      <c r="AA18" s="5">
        <f t="shared" si="1"/>
        <v>0</v>
      </c>
      <c r="AB18" s="5">
        <f t="shared" si="2"/>
        <v>0</v>
      </c>
      <c r="AC18" s="5">
        <f t="shared" si="3"/>
        <v>0</v>
      </c>
      <c r="AD18" s="5">
        <f t="shared" si="4"/>
        <v>0</v>
      </c>
      <c r="AE18" s="5">
        <f t="shared" si="5"/>
        <v>0</v>
      </c>
      <c r="AF18" s="5">
        <f t="shared" si="6"/>
        <v>0</v>
      </c>
      <c r="AG18" s="5">
        <f t="shared" si="7"/>
        <v>0</v>
      </c>
      <c r="AH18" s="5">
        <f t="shared" si="8"/>
        <v>0</v>
      </c>
      <c r="AI18" s="5">
        <f t="shared" si="9"/>
        <v>0</v>
      </c>
    </row>
    <row r="19" spans="1:35">
      <c r="A19" s="33"/>
      <c r="B19" s="33"/>
      <c r="C19" s="36"/>
      <c r="D19" s="34"/>
      <c r="E19" s="34"/>
      <c r="F19" s="34"/>
      <c r="G19" s="38"/>
      <c r="H19" s="34"/>
      <c r="I19" s="35"/>
      <c r="J19" s="36"/>
      <c r="K19" s="33"/>
      <c r="L19" s="36"/>
      <c r="M19" s="48"/>
      <c r="N19" s="34"/>
      <c r="O19" s="34"/>
      <c r="P19" s="35"/>
      <c r="Q19" s="36"/>
      <c r="R19" s="34"/>
      <c r="S19" s="35"/>
      <c r="T19" s="35"/>
      <c r="U19" s="35"/>
      <c r="V19" s="46"/>
      <c r="W19" s="34"/>
      <c r="X19" s="5"/>
      <c r="Y19" s="5"/>
      <c r="Z19" s="5">
        <f t="shared" si="0"/>
        <v>0</v>
      </c>
      <c r="AA19" s="5">
        <f t="shared" si="1"/>
        <v>0</v>
      </c>
      <c r="AB19" s="5">
        <f t="shared" si="2"/>
        <v>0</v>
      </c>
      <c r="AC19" s="5">
        <f t="shared" si="3"/>
        <v>0</v>
      </c>
      <c r="AD19" s="5">
        <f t="shared" si="4"/>
        <v>0</v>
      </c>
      <c r="AE19" s="5">
        <f t="shared" si="5"/>
        <v>0</v>
      </c>
      <c r="AF19" s="5">
        <f t="shared" si="6"/>
        <v>0</v>
      </c>
      <c r="AG19" s="5">
        <f t="shared" si="7"/>
        <v>0</v>
      </c>
      <c r="AH19" s="5">
        <f t="shared" si="8"/>
        <v>0</v>
      </c>
      <c r="AI19" s="5">
        <f t="shared" si="9"/>
        <v>0</v>
      </c>
    </row>
    <row r="20" spans="1:35">
      <c r="A20" s="33"/>
      <c r="B20" s="33"/>
      <c r="C20" s="36"/>
      <c r="D20" s="34"/>
      <c r="E20" s="34"/>
      <c r="F20" s="34"/>
      <c r="G20" s="38"/>
      <c r="H20" s="34"/>
      <c r="I20" s="35"/>
      <c r="J20" s="36"/>
      <c r="K20" s="33"/>
      <c r="L20" s="36"/>
      <c r="M20" s="48"/>
      <c r="N20" s="34"/>
      <c r="O20" s="34"/>
      <c r="P20" s="35"/>
      <c r="Q20" s="36"/>
      <c r="R20" s="34"/>
      <c r="S20" s="35"/>
      <c r="T20" s="35"/>
      <c r="U20" s="35"/>
      <c r="V20" s="46"/>
      <c r="W20" s="34"/>
      <c r="X20" s="5"/>
      <c r="Y20" s="5"/>
      <c r="Z20" s="5">
        <f t="shared" si="0"/>
        <v>0</v>
      </c>
      <c r="AA20" s="5">
        <f t="shared" si="1"/>
        <v>0</v>
      </c>
      <c r="AB20" s="5">
        <f t="shared" si="2"/>
        <v>0</v>
      </c>
      <c r="AC20" s="5">
        <f t="shared" si="3"/>
        <v>0</v>
      </c>
      <c r="AD20" s="5">
        <f t="shared" si="4"/>
        <v>0</v>
      </c>
      <c r="AE20" s="5">
        <f t="shared" si="5"/>
        <v>0</v>
      </c>
      <c r="AF20" s="5">
        <f t="shared" si="6"/>
        <v>0</v>
      </c>
      <c r="AG20" s="5">
        <f t="shared" si="7"/>
        <v>0</v>
      </c>
      <c r="AH20" s="5">
        <f t="shared" si="8"/>
        <v>0</v>
      </c>
      <c r="AI20" s="5">
        <f t="shared" si="9"/>
        <v>0</v>
      </c>
    </row>
    <row r="21" spans="1:35">
      <c r="A21" s="33"/>
      <c r="B21" s="33"/>
      <c r="C21" s="36"/>
      <c r="D21" s="34"/>
      <c r="E21" s="34"/>
      <c r="F21" s="34"/>
      <c r="G21" s="38"/>
      <c r="H21" s="34"/>
      <c r="I21" s="35"/>
      <c r="J21" s="36"/>
      <c r="K21" s="33"/>
      <c r="L21" s="36"/>
      <c r="M21" s="48"/>
      <c r="N21" s="34"/>
      <c r="O21" s="34"/>
      <c r="P21" s="35"/>
      <c r="Q21" s="36"/>
      <c r="R21" s="34"/>
      <c r="S21" s="35"/>
      <c r="T21" s="35"/>
      <c r="U21" s="35"/>
      <c r="V21" s="46"/>
      <c r="W21" s="34"/>
      <c r="X21" s="5"/>
      <c r="Y21" s="5"/>
      <c r="Z21" s="5">
        <f t="shared" si="0"/>
        <v>0</v>
      </c>
      <c r="AA21" s="5">
        <f t="shared" si="1"/>
        <v>0</v>
      </c>
      <c r="AB21" s="5">
        <f t="shared" si="2"/>
        <v>0</v>
      </c>
      <c r="AC21" s="5">
        <f t="shared" si="3"/>
        <v>0</v>
      </c>
      <c r="AD21" s="5">
        <f t="shared" si="4"/>
        <v>0</v>
      </c>
      <c r="AE21" s="5">
        <f t="shared" si="5"/>
        <v>0</v>
      </c>
      <c r="AF21" s="5">
        <f t="shared" si="6"/>
        <v>0</v>
      </c>
      <c r="AG21" s="5">
        <f t="shared" si="7"/>
        <v>0</v>
      </c>
      <c r="AH21" s="5">
        <f t="shared" si="8"/>
        <v>0</v>
      </c>
      <c r="AI21" s="5">
        <f t="shared" si="9"/>
        <v>0</v>
      </c>
    </row>
    <row r="22" spans="1:35">
      <c r="A22" s="33"/>
      <c r="B22" s="33"/>
      <c r="C22" s="36"/>
      <c r="D22" s="34"/>
      <c r="E22" s="34"/>
      <c r="F22" s="34"/>
      <c r="G22" s="38"/>
      <c r="H22" s="34"/>
      <c r="I22" s="35"/>
      <c r="J22" s="36"/>
      <c r="K22" s="33"/>
      <c r="L22" s="36"/>
      <c r="M22" s="48"/>
      <c r="N22" s="34"/>
      <c r="O22" s="34"/>
      <c r="P22" s="35"/>
      <c r="Q22" s="36"/>
      <c r="R22" s="34"/>
      <c r="S22" s="35"/>
      <c r="T22" s="35"/>
      <c r="U22" s="35"/>
      <c r="V22" s="46"/>
      <c r="W22" s="34"/>
      <c r="X22" s="5"/>
      <c r="Y22" s="5"/>
      <c r="Z22" s="5">
        <f t="shared" si="0"/>
        <v>0</v>
      </c>
      <c r="AA22" s="5">
        <f t="shared" si="1"/>
        <v>0</v>
      </c>
      <c r="AB22" s="5">
        <f t="shared" si="2"/>
        <v>0</v>
      </c>
      <c r="AC22" s="5">
        <f t="shared" si="3"/>
        <v>0</v>
      </c>
      <c r="AD22" s="5">
        <f t="shared" si="4"/>
        <v>0</v>
      </c>
      <c r="AE22" s="5">
        <f t="shared" si="5"/>
        <v>0</v>
      </c>
      <c r="AF22" s="5">
        <f t="shared" si="6"/>
        <v>0</v>
      </c>
      <c r="AG22" s="5">
        <f t="shared" si="7"/>
        <v>0</v>
      </c>
      <c r="AH22" s="5">
        <f t="shared" si="8"/>
        <v>0</v>
      </c>
      <c r="AI22" s="5">
        <f t="shared" si="9"/>
        <v>0</v>
      </c>
    </row>
    <row r="23" spans="1:35">
      <c r="A23" s="33"/>
      <c r="B23" s="33"/>
      <c r="C23" s="36"/>
      <c r="D23" s="34"/>
      <c r="E23" s="34"/>
      <c r="F23" s="34"/>
      <c r="G23" s="38"/>
      <c r="H23" s="34"/>
      <c r="I23" s="35"/>
      <c r="J23" s="36"/>
      <c r="K23" s="33"/>
      <c r="L23" s="36"/>
      <c r="M23" s="48"/>
      <c r="N23" s="34"/>
      <c r="O23" s="34"/>
      <c r="P23" s="35"/>
      <c r="Q23" s="36"/>
      <c r="R23" s="34"/>
      <c r="S23" s="35"/>
      <c r="T23" s="35"/>
      <c r="U23" s="35"/>
      <c r="V23" s="46"/>
      <c r="W23" s="34"/>
      <c r="X23" s="5"/>
      <c r="Y23" s="5"/>
      <c r="Z23" s="5">
        <f t="shared" si="0"/>
        <v>0</v>
      </c>
      <c r="AA23" s="5">
        <f t="shared" si="1"/>
        <v>0</v>
      </c>
      <c r="AB23" s="5">
        <f t="shared" si="2"/>
        <v>0</v>
      </c>
      <c r="AC23" s="5">
        <f t="shared" si="3"/>
        <v>0</v>
      </c>
      <c r="AD23" s="5">
        <f t="shared" si="4"/>
        <v>0</v>
      </c>
      <c r="AE23" s="5">
        <f t="shared" si="5"/>
        <v>0</v>
      </c>
      <c r="AF23" s="5">
        <f t="shared" si="6"/>
        <v>0</v>
      </c>
      <c r="AG23" s="5">
        <f t="shared" si="7"/>
        <v>0</v>
      </c>
      <c r="AH23" s="5">
        <f t="shared" si="8"/>
        <v>0</v>
      </c>
      <c r="AI23" s="5">
        <f t="shared" si="9"/>
        <v>0</v>
      </c>
    </row>
    <row r="24" spans="1:35">
      <c r="A24" s="33"/>
      <c r="B24" s="33"/>
      <c r="C24" s="36"/>
      <c r="D24" s="34"/>
      <c r="E24" s="34"/>
      <c r="F24" s="34"/>
      <c r="G24" s="38"/>
      <c r="H24" s="34"/>
      <c r="I24" s="35"/>
      <c r="J24" s="36"/>
      <c r="K24" s="33"/>
      <c r="L24" s="36"/>
      <c r="M24" s="48"/>
      <c r="N24" s="34"/>
      <c r="O24" s="34"/>
      <c r="P24" s="35"/>
      <c r="Q24" s="36"/>
      <c r="R24" s="34"/>
      <c r="S24" s="35"/>
      <c r="T24" s="35"/>
      <c r="U24" s="35"/>
      <c r="V24" s="46"/>
      <c r="W24" s="34"/>
      <c r="X24" s="5"/>
      <c r="Y24" s="5"/>
      <c r="Z24" s="5">
        <f t="shared" si="0"/>
        <v>0</v>
      </c>
      <c r="AA24" s="5">
        <f t="shared" si="1"/>
        <v>0</v>
      </c>
      <c r="AB24" s="5">
        <f t="shared" si="2"/>
        <v>0</v>
      </c>
      <c r="AC24" s="5">
        <f t="shared" si="3"/>
        <v>0</v>
      </c>
      <c r="AD24" s="5">
        <f t="shared" si="4"/>
        <v>0</v>
      </c>
      <c r="AE24" s="5">
        <f t="shared" si="5"/>
        <v>0</v>
      </c>
      <c r="AF24" s="5">
        <f t="shared" si="6"/>
        <v>0</v>
      </c>
      <c r="AG24" s="5">
        <f t="shared" si="7"/>
        <v>0</v>
      </c>
      <c r="AH24" s="5">
        <f t="shared" si="8"/>
        <v>0</v>
      </c>
      <c r="AI24" s="5">
        <f t="shared" si="9"/>
        <v>0</v>
      </c>
    </row>
    <row r="25" spans="1:35">
      <c r="A25" s="33"/>
      <c r="B25" s="33"/>
      <c r="C25" s="36"/>
      <c r="D25" s="34"/>
      <c r="E25" s="34"/>
      <c r="F25" s="34"/>
      <c r="G25" s="38"/>
      <c r="H25" s="34"/>
      <c r="I25" s="35"/>
      <c r="J25" s="36"/>
      <c r="K25" s="33"/>
      <c r="L25" s="36"/>
      <c r="M25" s="48"/>
      <c r="N25" s="34"/>
      <c r="O25" s="34"/>
      <c r="P25" s="35"/>
      <c r="Q25" s="36"/>
      <c r="R25" s="34"/>
      <c r="S25" s="35"/>
      <c r="T25" s="35"/>
      <c r="U25" s="35"/>
      <c r="V25" s="46"/>
      <c r="W25" s="34"/>
      <c r="X25" s="5"/>
      <c r="Y25" s="5"/>
      <c r="Z25" s="5">
        <f t="shared" si="0"/>
        <v>0</v>
      </c>
      <c r="AA25" s="5">
        <f t="shared" si="1"/>
        <v>0</v>
      </c>
      <c r="AB25" s="5">
        <f t="shared" si="2"/>
        <v>0</v>
      </c>
      <c r="AC25" s="5">
        <f t="shared" si="3"/>
        <v>0</v>
      </c>
      <c r="AD25" s="5">
        <f t="shared" si="4"/>
        <v>0</v>
      </c>
      <c r="AE25" s="5">
        <f t="shared" si="5"/>
        <v>0</v>
      </c>
      <c r="AF25" s="5">
        <f t="shared" si="6"/>
        <v>0</v>
      </c>
      <c r="AG25" s="5">
        <f t="shared" si="7"/>
        <v>0</v>
      </c>
      <c r="AH25" s="5">
        <f t="shared" si="8"/>
        <v>0</v>
      </c>
      <c r="AI25" s="5">
        <f t="shared" si="9"/>
        <v>0</v>
      </c>
    </row>
    <row r="26" spans="1:35">
      <c r="A26" s="33"/>
      <c r="B26" s="33"/>
      <c r="C26" s="36"/>
      <c r="D26" s="34"/>
      <c r="E26" s="34"/>
      <c r="F26" s="34"/>
      <c r="G26" s="38"/>
      <c r="H26" s="34"/>
      <c r="I26" s="35"/>
      <c r="J26" s="36"/>
      <c r="K26" s="33"/>
      <c r="L26" s="36"/>
      <c r="M26" s="48"/>
      <c r="N26" s="34"/>
      <c r="O26" s="34"/>
      <c r="P26" s="35"/>
      <c r="Q26" s="36"/>
      <c r="R26" s="34"/>
      <c r="S26" s="35"/>
      <c r="T26" s="35"/>
      <c r="U26" s="35"/>
      <c r="V26" s="46"/>
      <c r="W26" s="34"/>
      <c r="X26" s="5"/>
      <c r="Y26" s="5"/>
      <c r="Z26" s="5">
        <f t="shared" si="0"/>
        <v>0</v>
      </c>
      <c r="AA26" s="5">
        <f t="shared" si="1"/>
        <v>0</v>
      </c>
      <c r="AB26" s="5">
        <f t="shared" si="2"/>
        <v>0</v>
      </c>
      <c r="AC26" s="5">
        <f t="shared" si="3"/>
        <v>0</v>
      </c>
      <c r="AD26" s="5">
        <f t="shared" si="4"/>
        <v>0</v>
      </c>
      <c r="AE26" s="5">
        <f t="shared" si="5"/>
        <v>0</v>
      </c>
      <c r="AF26" s="5">
        <f t="shared" si="6"/>
        <v>0</v>
      </c>
      <c r="AG26" s="5">
        <f t="shared" si="7"/>
        <v>0</v>
      </c>
      <c r="AH26" s="5">
        <f t="shared" si="8"/>
        <v>0</v>
      </c>
      <c r="AI26" s="5">
        <f t="shared" si="9"/>
        <v>0</v>
      </c>
    </row>
    <row r="27" spans="1:35">
      <c r="A27" s="33"/>
      <c r="B27" s="33"/>
      <c r="C27" s="36"/>
      <c r="D27" s="34"/>
      <c r="E27" s="34"/>
      <c r="F27" s="34"/>
      <c r="G27" s="38"/>
      <c r="H27" s="34"/>
      <c r="I27" s="35"/>
      <c r="J27" s="36"/>
      <c r="K27" s="33"/>
      <c r="L27" s="36"/>
      <c r="M27" s="48"/>
      <c r="N27" s="34"/>
      <c r="O27" s="34"/>
      <c r="P27" s="35"/>
      <c r="Q27" s="36"/>
      <c r="R27" s="34"/>
      <c r="S27" s="35"/>
      <c r="T27" s="35"/>
      <c r="U27" s="35"/>
      <c r="V27" s="46"/>
      <c r="W27" s="34"/>
      <c r="X27" s="5"/>
      <c r="Y27" s="5"/>
      <c r="Z27" s="5">
        <f t="shared" si="0"/>
        <v>0</v>
      </c>
      <c r="AA27" s="5">
        <f t="shared" si="1"/>
        <v>0</v>
      </c>
      <c r="AB27" s="5">
        <f t="shared" si="2"/>
        <v>0</v>
      </c>
      <c r="AC27" s="5">
        <f t="shared" si="3"/>
        <v>0</v>
      </c>
      <c r="AD27" s="5">
        <f t="shared" si="4"/>
        <v>0</v>
      </c>
      <c r="AE27" s="5">
        <f t="shared" si="5"/>
        <v>0</v>
      </c>
      <c r="AF27" s="5">
        <f t="shared" si="6"/>
        <v>0</v>
      </c>
      <c r="AG27" s="5">
        <f t="shared" si="7"/>
        <v>0</v>
      </c>
      <c r="AH27" s="5">
        <f t="shared" si="8"/>
        <v>0</v>
      </c>
      <c r="AI27" s="5">
        <f t="shared" si="9"/>
        <v>0</v>
      </c>
    </row>
    <row r="28" spans="1:35">
      <c r="A28" s="33"/>
      <c r="B28" s="33"/>
      <c r="C28" s="36"/>
      <c r="D28" s="34"/>
      <c r="E28" s="34"/>
      <c r="F28" s="34"/>
      <c r="G28" s="38"/>
      <c r="H28" s="34"/>
      <c r="I28" s="35"/>
      <c r="J28" s="36"/>
      <c r="K28" s="33"/>
      <c r="L28" s="36"/>
      <c r="M28" s="48"/>
      <c r="N28" s="34"/>
      <c r="O28" s="34"/>
      <c r="P28" s="35"/>
      <c r="Q28" s="36"/>
      <c r="R28" s="34"/>
      <c r="S28" s="35"/>
      <c r="T28" s="35"/>
      <c r="U28" s="35"/>
      <c r="V28" s="46"/>
      <c r="W28" s="34"/>
      <c r="X28" s="5"/>
      <c r="Y28" s="5"/>
      <c r="Z28" s="5">
        <f t="shared" si="0"/>
        <v>0</v>
      </c>
      <c r="AA28" s="5">
        <f t="shared" si="1"/>
        <v>0</v>
      </c>
      <c r="AB28" s="5">
        <f t="shared" si="2"/>
        <v>0</v>
      </c>
      <c r="AC28" s="5">
        <f t="shared" si="3"/>
        <v>0</v>
      </c>
      <c r="AD28" s="5">
        <f t="shared" si="4"/>
        <v>0</v>
      </c>
      <c r="AE28" s="5">
        <f t="shared" si="5"/>
        <v>0</v>
      </c>
      <c r="AF28" s="5">
        <f t="shared" si="6"/>
        <v>0</v>
      </c>
      <c r="AG28" s="5">
        <f t="shared" si="7"/>
        <v>0</v>
      </c>
      <c r="AH28" s="5">
        <f t="shared" si="8"/>
        <v>0</v>
      </c>
      <c r="AI28" s="5">
        <f t="shared" si="9"/>
        <v>0</v>
      </c>
    </row>
    <row r="29" spans="1:35">
      <c r="A29" s="33"/>
      <c r="B29" s="33"/>
      <c r="C29" s="36"/>
      <c r="D29" s="34"/>
      <c r="E29" s="34"/>
      <c r="F29" s="34"/>
      <c r="G29" s="38"/>
      <c r="H29" s="34"/>
      <c r="I29" s="35"/>
      <c r="J29" s="36"/>
      <c r="K29" s="33"/>
      <c r="L29" s="36"/>
      <c r="M29" s="48"/>
      <c r="N29" s="34"/>
      <c r="O29" s="34"/>
      <c r="P29" s="35"/>
      <c r="Q29" s="36"/>
      <c r="R29" s="34"/>
      <c r="S29" s="35"/>
      <c r="T29" s="35"/>
      <c r="U29" s="35"/>
      <c r="V29" s="46"/>
      <c r="W29" s="34"/>
      <c r="X29" s="5"/>
      <c r="Y29" s="5"/>
      <c r="Z29" s="5">
        <f t="shared" si="0"/>
        <v>0</v>
      </c>
      <c r="AA29" s="5">
        <f t="shared" si="1"/>
        <v>0</v>
      </c>
      <c r="AB29" s="5">
        <f t="shared" si="2"/>
        <v>0</v>
      </c>
      <c r="AC29" s="5">
        <f t="shared" si="3"/>
        <v>0</v>
      </c>
      <c r="AD29" s="5">
        <f t="shared" si="4"/>
        <v>0</v>
      </c>
      <c r="AE29" s="5">
        <f t="shared" si="5"/>
        <v>0</v>
      </c>
      <c r="AF29" s="5">
        <f t="shared" si="6"/>
        <v>0</v>
      </c>
      <c r="AG29" s="5">
        <f t="shared" si="7"/>
        <v>0</v>
      </c>
      <c r="AH29" s="5">
        <f t="shared" si="8"/>
        <v>0</v>
      </c>
      <c r="AI29" s="5">
        <f t="shared" si="9"/>
        <v>0</v>
      </c>
    </row>
    <row r="30" spans="1:35">
      <c r="A30" s="33"/>
      <c r="B30" s="33"/>
      <c r="C30" s="36"/>
      <c r="D30" s="34"/>
      <c r="E30" s="34"/>
      <c r="F30" s="34"/>
      <c r="G30" s="38"/>
      <c r="H30" s="34"/>
      <c r="I30" s="35"/>
      <c r="J30" s="36"/>
      <c r="K30" s="33"/>
      <c r="L30" s="36"/>
      <c r="M30" s="48"/>
      <c r="N30" s="34"/>
      <c r="O30" s="34"/>
      <c r="P30" s="35"/>
      <c r="Q30" s="36"/>
      <c r="R30" s="34"/>
      <c r="S30" s="35"/>
      <c r="T30" s="35"/>
      <c r="U30" s="35"/>
      <c r="V30" s="46"/>
      <c r="W30" s="34"/>
      <c r="X30" s="5"/>
      <c r="Y30" s="5"/>
      <c r="Z30" s="5">
        <f t="shared" si="0"/>
        <v>0</v>
      </c>
      <c r="AA30" s="5">
        <f t="shared" si="1"/>
        <v>0</v>
      </c>
      <c r="AB30" s="5">
        <f t="shared" si="2"/>
        <v>0</v>
      </c>
      <c r="AC30" s="5">
        <f t="shared" si="3"/>
        <v>0</v>
      </c>
      <c r="AD30" s="5">
        <f t="shared" si="4"/>
        <v>0</v>
      </c>
      <c r="AE30" s="5">
        <f t="shared" si="5"/>
        <v>0</v>
      </c>
      <c r="AF30" s="5">
        <f t="shared" si="6"/>
        <v>0</v>
      </c>
      <c r="AG30" s="5">
        <f t="shared" si="7"/>
        <v>0</v>
      </c>
      <c r="AH30" s="5">
        <f t="shared" si="8"/>
        <v>0</v>
      </c>
      <c r="AI30" s="5">
        <f t="shared" si="9"/>
        <v>0</v>
      </c>
    </row>
    <row r="31" spans="1:35">
      <c r="A31" s="33"/>
      <c r="B31" s="33"/>
      <c r="C31" s="36"/>
      <c r="D31" s="34"/>
      <c r="E31" s="34"/>
      <c r="F31" s="34"/>
      <c r="G31" s="38"/>
      <c r="H31" s="34"/>
      <c r="I31" s="35"/>
      <c r="J31" s="36"/>
      <c r="K31" s="33"/>
      <c r="L31" s="36"/>
      <c r="M31" s="48"/>
      <c r="N31" s="34"/>
      <c r="O31" s="34"/>
      <c r="P31" s="35"/>
      <c r="Q31" s="36"/>
      <c r="R31" s="34"/>
      <c r="S31" s="35"/>
      <c r="T31" s="35"/>
      <c r="U31" s="35"/>
      <c r="V31" s="46"/>
      <c r="W31" s="34"/>
      <c r="X31" s="5"/>
      <c r="Y31" s="5"/>
      <c r="Z31" s="5">
        <f t="shared" si="0"/>
        <v>0</v>
      </c>
      <c r="AA31" s="5">
        <f t="shared" si="1"/>
        <v>0</v>
      </c>
      <c r="AB31" s="5">
        <f t="shared" si="2"/>
        <v>0</v>
      </c>
      <c r="AC31" s="5">
        <f t="shared" si="3"/>
        <v>0</v>
      </c>
      <c r="AD31" s="5">
        <f t="shared" si="4"/>
        <v>0</v>
      </c>
      <c r="AE31" s="5">
        <f t="shared" si="5"/>
        <v>0</v>
      </c>
      <c r="AF31" s="5">
        <f t="shared" si="6"/>
        <v>0</v>
      </c>
      <c r="AG31" s="5">
        <f t="shared" si="7"/>
        <v>0</v>
      </c>
      <c r="AH31" s="5">
        <f t="shared" si="8"/>
        <v>0</v>
      </c>
      <c r="AI31" s="5">
        <f t="shared" si="9"/>
        <v>0</v>
      </c>
    </row>
    <row r="32" spans="1:35">
      <c r="A32" s="33"/>
      <c r="B32" s="33"/>
      <c r="C32" s="36"/>
      <c r="D32" s="34"/>
      <c r="E32" s="34"/>
      <c r="F32" s="34"/>
      <c r="G32" s="38"/>
      <c r="H32" s="34"/>
      <c r="I32" s="35"/>
      <c r="J32" s="36"/>
      <c r="K32" s="33"/>
      <c r="L32" s="36"/>
      <c r="M32" s="48"/>
      <c r="N32" s="34"/>
      <c r="O32" s="34"/>
      <c r="P32" s="35"/>
      <c r="Q32" s="36"/>
      <c r="R32" s="34"/>
      <c r="S32" s="35"/>
      <c r="T32" s="35"/>
      <c r="U32" s="35"/>
      <c r="V32" s="46"/>
      <c r="W32" s="34"/>
      <c r="X32" s="5"/>
      <c r="Y32" s="5"/>
      <c r="Z32" s="5">
        <f t="shared" si="0"/>
        <v>0</v>
      </c>
      <c r="AA32" s="5">
        <f t="shared" si="1"/>
        <v>0</v>
      </c>
      <c r="AB32" s="5">
        <f t="shared" si="2"/>
        <v>0</v>
      </c>
      <c r="AC32" s="5">
        <f t="shared" si="3"/>
        <v>0</v>
      </c>
      <c r="AD32" s="5">
        <f t="shared" si="4"/>
        <v>0</v>
      </c>
      <c r="AE32" s="5">
        <f t="shared" si="5"/>
        <v>0</v>
      </c>
      <c r="AF32" s="5">
        <f t="shared" si="6"/>
        <v>0</v>
      </c>
      <c r="AG32" s="5">
        <f t="shared" si="7"/>
        <v>0</v>
      </c>
      <c r="AH32" s="5">
        <f t="shared" si="8"/>
        <v>0</v>
      </c>
      <c r="AI32" s="5">
        <f t="shared" si="9"/>
        <v>0</v>
      </c>
    </row>
    <row r="33" spans="1:35">
      <c r="A33" s="33"/>
      <c r="B33" s="33"/>
      <c r="C33" s="36"/>
      <c r="D33" s="34"/>
      <c r="E33" s="34"/>
      <c r="F33" s="34"/>
      <c r="G33" s="38"/>
      <c r="H33" s="34"/>
      <c r="I33" s="35"/>
      <c r="J33" s="36"/>
      <c r="K33" s="33"/>
      <c r="L33" s="36"/>
      <c r="M33" s="48"/>
      <c r="N33" s="34"/>
      <c r="O33" s="34"/>
      <c r="P33" s="35"/>
      <c r="Q33" s="36"/>
      <c r="R33" s="34"/>
      <c r="S33" s="35"/>
      <c r="T33" s="35"/>
      <c r="U33" s="35"/>
      <c r="V33" s="46"/>
      <c r="W33" s="34"/>
      <c r="X33" s="5"/>
      <c r="Y33" s="5"/>
      <c r="Z33" s="5">
        <f t="shared" si="0"/>
        <v>0</v>
      </c>
      <c r="AA33" s="5">
        <f t="shared" si="1"/>
        <v>0</v>
      </c>
      <c r="AB33" s="5">
        <f t="shared" si="2"/>
        <v>0</v>
      </c>
      <c r="AC33" s="5">
        <f t="shared" si="3"/>
        <v>0</v>
      </c>
      <c r="AD33" s="5">
        <f t="shared" si="4"/>
        <v>0</v>
      </c>
      <c r="AE33" s="5">
        <f t="shared" si="5"/>
        <v>0</v>
      </c>
      <c r="AF33" s="5">
        <f t="shared" si="6"/>
        <v>0</v>
      </c>
      <c r="AG33" s="5">
        <f t="shared" si="7"/>
        <v>0</v>
      </c>
      <c r="AH33" s="5">
        <f t="shared" si="8"/>
        <v>0</v>
      </c>
      <c r="AI33" s="5">
        <f t="shared" si="9"/>
        <v>0</v>
      </c>
    </row>
    <row r="34" spans="1:35">
      <c r="A34" s="337" t="s">
        <v>115</v>
      </c>
      <c r="B34" s="254"/>
      <c r="C34" s="255"/>
      <c r="D34" s="256"/>
      <c r="E34" s="256"/>
      <c r="F34" s="256"/>
      <c r="G34" s="297"/>
      <c r="H34" s="298"/>
      <c r="I34" s="256"/>
      <c r="J34" s="257"/>
      <c r="K34" s="256"/>
      <c r="L34" s="256"/>
      <c r="M34" s="256"/>
      <c r="N34" s="256"/>
      <c r="O34" s="256"/>
      <c r="P34" s="256"/>
      <c r="Q34" s="256"/>
      <c r="R34" s="256"/>
      <c r="S34" s="256"/>
      <c r="T34" s="256"/>
      <c r="U34" s="256"/>
      <c r="V34" s="255"/>
      <c r="W34" s="256"/>
      <c r="Z34" s="256"/>
      <c r="AA34" s="256"/>
      <c r="AB34" s="256"/>
      <c r="AC34" s="256"/>
      <c r="AD34" s="256"/>
      <c r="AE34" s="256"/>
      <c r="AF34" s="256"/>
      <c r="AG34" s="256"/>
      <c r="AH34" s="256"/>
      <c r="AI34" s="256"/>
    </row>
    <row r="35" spans="1:35">
      <c r="H35" s="29"/>
      <c r="J35" s="24"/>
      <c r="Z35" s="86">
        <f t="shared" ref="Z35:AI35" si="10">SUM(Z10:Z34)</f>
        <v>0</v>
      </c>
      <c r="AA35" s="86">
        <f t="shared" si="10"/>
        <v>0</v>
      </c>
      <c r="AB35" s="86">
        <f t="shared" si="10"/>
        <v>0</v>
      </c>
      <c r="AC35" s="86">
        <f t="shared" si="10"/>
        <v>0</v>
      </c>
      <c r="AD35" s="86">
        <f t="shared" si="10"/>
        <v>0</v>
      </c>
      <c r="AE35" s="86">
        <f t="shared" si="10"/>
        <v>0</v>
      </c>
      <c r="AF35" s="86">
        <f t="shared" si="10"/>
        <v>0</v>
      </c>
      <c r="AG35" s="86">
        <f t="shared" si="10"/>
        <v>0</v>
      </c>
      <c r="AH35" s="86">
        <f t="shared" si="10"/>
        <v>0</v>
      </c>
      <c r="AI35" s="86">
        <f t="shared" si="10"/>
        <v>0</v>
      </c>
    </row>
    <row r="36" spans="1:35">
      <c r="H36" s="29"/>
      <c r="J36" s="24"/>
    </row>
    <row r="37" spans="1:35">
      <c r="H37" s="29"/>
      <c r="J37" s="24"/>
    </row>
    <row r="38" spans="1:35" ht="13.15" customHeight="1">
      <c r="H38" s="29"/>
      <c r="J38" s="24"/>
    </row>
    <row r="39" spans="1:35" ht="10.5" customHeight="1">
      <c r="H39" s="29"/>
      <c r="J39" s="24"/>
    </row>
    <row r="40" spans="1:35">
      <c r="H40" s="29"/>
      <c r="J40" s="24"/>
    </row>
    <row r="41" spans="1:35" ht="15.75">
      <c r="A41" s="17" t="s">
        <v>90</v>
      </c>
      <c r="B41" s="17"/>
      <c r="H41" s="29"/>
      <c r="J41" s="24"/>
    </row>
    <row r="42" spans="1:35">
      <c r="A42" s="21" t="s">
        <v>31</v>
      </c>
      <c r="B42" s="21"/>
      <c r="C42" s="21" t="s">
        <v>31</v>
      </c>
      <c r="D42" s="21" t="s">
        <v>31</v>
      </c>
      <c r="E42" s="21" t="s">
        <v>31</v>
      </c>
      <c r="F42" s="21"/>
      <c r="G42" s="21" t="s">
        <v>31</v>
      </c>
      <c r="H42" s="29"/>
      <c r="I42" s="21" t="s">
        <v>31</v>
      </c>
      <c r="J42" s="21" t="s">
        <v>31</v>
      </c>
      <c r="K42" s="21" t="s">
        <v>31</v>
      </c>
      <c r="L42" s="21" t="s">
        <v>31</v>
      </c>
      <c r="M42" s="21" t="s">
        <v>31</v>
      </c>
      <c r="N42" s="21" t="s">
        <v>31</v>
      </c>
      <c r="O42" s="21" t="s">
        <v>31</v>
      </c>
      <c r="P42" s="21" t="s">
        <v>31</v>
      </c>
      <c r="Q42" s="21"/>
      <c r="R42" s="21"/>
      <c r="V42" s="21" t="s">
        <v>31</v>
      </c>
      <c r="W42" s="21" t="s">
        <v>31</v>
      </c>
    </row>
    <row r="43" spans="1:35">
      <c r="H43" s="29"/>
      <c r="J43" s="24"/>
    </row>
    <row r="44" spans="1:35" ht="15.75">
      <c r="A44" s="17" t="s">
        <v>27</v>
      </c>
      <c r="B44" s="17"/>
      <c r="H44" s="29"/>
      <c r="J44" s="24"/>
    </row>
    <row r="45" spans="1:35">
      <c r="A45" s="14"/>
      <c r="B45" s="14"/>
      <c r="C45" s="15"/>
      <c r="D45" s="14"/>
      <c r="E45" s="14"/>
      <c r="F45" s="14"/>
      <c r="G45" s="16"/>
      <c r="H45" s="30"/>
      <c r="I45" s="14"/>
      <c r="J45" s="27"/>
      <c r="K45" s="14"/>
      <c r="L45" s="14"/>
      <c r="M45" s="14"/>
      <c r="N45" s="14"/>
      <c r="O45" s="14"/>
      <c r="P45" s="14" t="s">
        <v>77</v>
      </c>
      <c r="Q45" s="14"/>
      <c r="R45" s="14"/>
      <c r="S45" s="14"/>
      <c r="T45" s="14"/>
      <c r="U45" s="14"/>
      <c r="V45" s="15"/>
      <c r="W45" s="14"/>
    </row>
    <row r="46" spans="1:35" ht="25.5">
      <c r="A46" s="14"/>
      <c r="B46" s="14"/>
      <c r="C46" s="15"/>
      <c r="D46" s="14"/>
      <c r="E46" s="14"/>
      <c r="F46" s="14"/>
      <c r="G46" s="16"/>
      <c r="H46" s="30"/>
      <c r="I46" s="14"/>
      <c r="J46" s="27"/>
      <c r="K46" s="14"/>
      <c r="L46" s="14"/>
      <c r="M46" s="14"/>
      <c r="N46" s="14"/>
      <c r="O46" s="14"/>
      <c r="P46" s="14" t="s">
        <v>78</v>
      </c>
      <c r="Q46" s="14"/>
      <c r="R46" s="14"/>
      <c r="S46" s="14"/>
      <c r="T46" s="14"/>
      <c r="U46" s="14"/>
      <c r="V46" s="15"/>
      <c r="W46" s="14"/>
    </row>
    <row r="47" spans="1:35">
      <c r="A47" s="14"/>
      <c r="B47" s="14"/>
      <c r="C47" s="15"/>
      <c r="D47" s="14"/>
      <c r="E47" s="14"/>
      <c r="F47" s="14"/>
      <c r="G47" s="16"/>
      <c r="H47" s="30"/>
      <c r="I47" s="14"/>
      <c r="J47" s="27"/>
      <c r="K47" s="14"/>
      <c r="L47" s="14"/>
      <c r="M47" s="14"/>
      <c r="N47" s="14"/>
      <c r="O47" s="14"/>
      <c r="P47" s="14" t="s">
        <v>79</v>
      </c>
      <c r="Q47" s="14"/>
      <c r="R47" s="14"/>
      <c r="S47" s="14"/>
      <c r="T47" s="14"/>
      <c r="U47" s="14"/>
      <c r="V47" s="15"/>
      <c r="W47" s="14"/>
    </row>
    <row r="48" spans="1:35">
      <c r="A48" s="14"/>
      <c r="B48" s="14"/>
      <c r="C48" s="15"/>
      <c r="D48" s="14"/>
      <c r="E48" s="14"/>
      <c r="F48" s="14"/>
      <c r="G48" s="16"/>
      <c r="H48" s="30"/>
      <c r="I48" s="14"/>
      <c r="J48" s="27"/>
      <c r="K48" s="14"/>
      <c r="L48" s="14"/>
      <c r="M48" s="14"/>
      <c r="N48" s="14"/>
      <c r="O48" s="14"/>
      <c r="P48" s="14" t="s">
        <v>80</v>
      </c>
      <c r="Q48" s="14"/>
      <c r="R48" s="14"/>
      <c r="S48" s="14"/>
      <c r="T48" s="14"/>
      <c r="U48" s="14"/>
      <c r="V48" s="15"/>
      <c r="W48" s="14"/>
    </row>
    <row r="49" spans="1:35">
      <c r="A49" s="14"/>
      <c r="B49" s="14"/>
      <c r="C49" s="15"/>
      <c r="D49" s="14"/>
      <c r="E49" s="14"/>
      <c r="F49" s="14"/>
      <c r="G49" s="16"/>
      <c r="H49" s="30"/>
      <c r="I49" s="14"/>
      <c r="J49" s="27"/>
      <c r="K49" s="14"/>
      <c r="L49" s="14"/>
      <c r="M49" s="14"/>
      <c r="N49" s="14"/>
      <c r="O49" s="14"/>
      <c r="P49" s="14" t="s">
        <v>81</v>
      </c>
      <c r="Q49" s="14"/>
      <c r="R49" s="14"/>
      <c r="S49" s="14"/>
      <c r="T49" s="14"/>
      <c r="U49" s="14"/>
      <c r="V49" s="15"/>
      <c r="W49" s="14"/>
    </row>
    <row r="50" spans="1:35">
      <c r="A50" s="14"/>
      <c r="B50" s="14"/>
      <c r="C50" s="15"/>
      <c r="D50" s="14"/>
      <c r="E50" s="14"/>
      <c r="F50" s="14"/>
      <c r="G50" s="16"/>
      <c r="H50" s="30"/>
      <c r="I50" s="14"/>
      <c r="J50" s="27"/>
      <c r="K50" s="14"/>
      <c r="L50" s="14"/>
      <c r="M50" s="14"/>
      <c r="N50" s="14"/>
      <c r="O50" s="14"/>
      <c r="P50" s="14" t="s">
        <v>130</v>
      </c>
      <c r="Q50" s="14"/>
      <c r="R50" s="14"/>
      <c r="S50" s="14"/>
      <c r="T50" s="14"/>
      <c r="U50" s="14"/>
      <c r="V50" s="15"/>
      <c r="W50" s="14"/>
    </row>
    <row r="51" spans="1:35">
      <c r="H51" s="29"/>
      <c r="J51" s="24"/>
    </row>
    <row r="52" spans="1:35">
      <c r="H52" s="29"/>
      <c r="J52" s="24"/>
    </row>
    <row r="53" spans="1:35" s="5" customFormat="1" ht="18" customHeight="1">
      <c r="A53" s="17" t="s">
        <v>33</v>
      </c>
      <c r="B53" s="17"/>
      <c r="C53" s="1"/>
      <c r="D53" s="2"/>
      <c r="E53" s="2"/>
      <c r="F53" s="2"/>
      <c r="G53" s="4"/>
      <c r="H53" s="29"/>
      <c r="I53" s="2"/>
      <c r="J53" s="24"/>
      <c r="K53" s="2"/>
      <c r="L53" s="2"/>
      <c r="M53" s="2"/>
      <c r="N53" s="2"/>
      <c r="O53" s="2"/>
      <c r="P53" s="2"/>
      <c r="Q53" s="2"/>
      <c r="R53" s="2"/>
      <c r="S53" s="2"/>
      <c r="T53" s="2"/>
      <c r="U53" s="2"/>
      <c r="V53" s="1"/>
      <c r="W53" s="20"/>
      <c r="X53" s="2"/>
      <c r="Y53" s="2"/>
      <c r="Z53" s="2"/>
      <c r="AA53" s="2"/>
      <c r="AB53" s="2"/>
      <c r="AC53" s="2"/>
      <c r="AD53" s="2"/>
      <c r="AE53" s="2"/>
      <c r="AF53" s="2"/>
      <c r="AG53" s="2"/>
      <c r="AH53" s="2"/>
      <c r="AI53" s="2"/>
    </row>
    <row r="54" spans="1:35">
      <c r="A54" s="33"/>
      <c r="B54" s="33"/>
      <c r="C54" s="36"/>
      <c r="D54" s="34"/>
      <c r="E54" s="34" t="s">
        <v>124</v>
      </c>
      <c r="F54" s="34"/>
      <c r="G54" s="38"/>
      <c r="H54" s="34"/>
      <c r="I54" s="35"/>
      <c r="J54" s="36"/>
      <c r="K54" s="33"/>
      <c r="L54" s="36"/>
      <c r="M54" s="48"/>
      <c r="N54" s="34"/>
      <c r="O54" s="34"/>
      <c r="P54" s="35"/>
      <c r="Q54" s="36"/>
      <c r="R54" s="34"/>
      <c r="S54" s="35"/>
      <c r="T54" s="35"/>
      <c r="U54" s="35"/>
      <c r="V54" s="46"/>
      <c r="W54" s="34"/>
      <c r="X54" s="5"/>
      <c r="Y54" s="5"/>
      <c r="Z54" s="5">
        <f>IF($P54=("Requested"),+$G54,0)</f>
        <v>0</v>
      </c>
      <c r="AA54" s="5">
        <f>IF($P54=("Being assessed"),+$G54,0)</f>
        <v>0</v>
      </c>
      <c r="AB54" s="5">
        <f>+AA54+Z54</f>
        <v>0</v>
      </c>
      <c r="AC54" s="5">
        <f>IF($P54="Approved",+$G54,0)</f>
        <v>0</v>
      </c>
      <c r="AD54" s="5">
        <f>IF($P54="Requested",1,0)</f>
        <v>0</v>
      </c>
      <c r="AE54" s="5">
        <f>IF($P54="Being assessed",1,0)</f>
        <v>0</v>
      </c>
      <c r="AF54" s="5">
        <f>IF($P54="Rejected",1,0)</f>
        <v>0</v>
      </c>
      <c r="AG54" s="5">
        <f>IF($P54="Approved",1,0)</f>
        <v>0</v>
      </c>
      <c r="AH54" s="5">
        <f>IF($P54="Implemented",1,0)</f>
        <v>0</v>
      </c>
      <c r="AI54" s="5">
        <f>IF($P54="Cancelled",1,0)</f>
        <v>0</v>
      </c>
    </row>
  </sheetData>
  <sheetProtection formatCells="0" formatColumns="0" formatRows="0" insertColumns="0" sort="0" autoFilter="0"/>
  <autoFilter ref="A9:AI10" xr:uid="{00000000-0009-0000-0000-000007000000}"/>
  <mergeCells count="7">
    <mergeCell ref="A8:F8"/>
    <mergeCell ref="V8:W8"/>
    <mergeCell ref="G8:H8"/>
    <mergeCell ref="S8:U8"/>
    <mergeCell ref="Q8:R8"/>
    <mergeCell ref="I8:J8"/>
    <mergeCell ref="N8:P8"/>
  </mergeCells>
  <phoneticPr fontId="3" type="noConversion"/>
  <pageMargins left="0.53" right="0.55000000000000004" top="1" bottom="1" header="0.5" footer="0.5"/>
  <pageSetup paperSize="8" scale="63" fitToHeight="0" orientation="landscape" r:id="rId1"/>
  <headerFooter alignWithMargins="0">
    <oddFooter>&amp;LPrinted on: &amp;D&amp;RPage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S55"/>
  <sheetViews>
    <sheetView showGridLines="0" topLeftCell="D2" zoomScale="90" zoomScaleNormal="90" workbookViewId="0">
      <selection activeCell="G22" sqref="G22"/>
    </sheetView>
  </sheetViews>
  <sheetFormatPr defaultColWidth="9.140625" defaultRowHeight="12.75"/>
  <cols>
    <col min="1" max="1" width="10.7109375" style="2" customWidth="1"/>
    <col min="2" max="2" width="13.42578125" style="2" customWidth="1"/>
    <col min="3" max="3" width="17.28515625" style="1" customWidth="1"/>
    <col min="4" max="4" width="16.140625" style="2" customWidth="1"/>
    <col min="5" max="5" width="25.5703125" style="2" customWidth="1"/>
    <col min="6" max="6" width="13.28515625" style="2" customWidth="1"/>
    <col min="7" max="7" width="12.85546875" style="24" customWidth="1"/>
    <col min="8" max="8" width="10.5703125" style="1" customWidth="1"/>
    <col min="9" max="9" width="11.7109375" style="1" customWidth="1"/>
    <col min="10" max="10" width="30.42578125" style="2" customWidth="1"/>
    <col min="11" max="11" width="11.7109375" style="1" customWidth="1"/>
    <col min="12" max="12" width="13.85546875" style="2" customWidth="1"/>
    <col min="13" max="18" width="9.140625" style="2"/>
    <col min="19" max="19" width="11.5703125" style="2" customWidth="1"/>
    <col min="20" max="16384" width="9.140625" style="2"/>
  </cols>
  <sheetData>
    <row r="1" spans="1:19">
      <c r="H1" s="45"/>
    </row>
    <row r="2" spans="1:19" ht="18">
      <c r="A2" s="239" t="s">
        <v>51</v>
      </c>
      <c r="F2" s="51" t="s">
        <v>114</v>
      </c>
      <c r="G2" s="61"/>
    </row>
    <row r="3" spans="1:19">
      <c r="A3" s="47" t="s">
        <v>29</v>
      </c>
      <c r="B3" s="325"/>
      <c r="C3" s="275">
        <f>+'Cover sheet'!E5</f>
        <v>0</v>
      </c>
      <c r="F3" s="42" t="s">
        <v>108</v>
      </c>
      <c r="G3" s="62">
        <f>+P40</f>
        <v>0</v>
      </c>
    </row>
    <row r="4" spans="1:19">
      <c r="A4" s="47" t="s">
        <v>30</v>
      </c>
      <c r="B4" s="50"/>
      <c r="C4" s="275">
        <f>+'Cover sheet'!E7</f>
        <v>0</v>
      </c>
      <c r="F4" s="42" t="s">
        <v>109</v>
      </c>
      <c r="G4" s="62">
        <f>+Q40</f>
        <v>0</v>
      </c>
    </row>
    <row r="5" spans="1:19">
      <c r="A5" s="47" t="s">
        <v>50</v>
      </c>
      <c r="B5" s="50"/>
      <c r="C5" s="275">
        <f>+'Cover sheet'!E8</f>
        <v>0</v>
      </c>
      <c r="F5" s="42" t="s">
        <v>110</v>
      </c>
      <c r="G5" s="62">
        <f>+R40</f>
        <v>0</v>
      </c>
    </row>
    <row r="6" spans="1:19">
      <c r="A6" s="47" t="s">
        <v>49</v>
      </c>
      <c r="B6" s="70"/>
      <c r="C6" s="275">
        <f>+'Cover sheet'!E9</f>
        <v>0</v>
      </c>
      <c r="F6" s="42" t="s">
        <v>81</v>
      </c>
      <c r="G6" s="62">
        <f>+S40</f>
        <v>0</v>
      </c>
    </row>
    <row r="7" spans="1:19" s="6" customFormat="1" ht="29.25" customHeight="1">
      <c r="A7" s="340" t="s">
        <v>42</v>
      </c>
      <c r="B7" s="340"/>
      <c r="C7" s="371"/>
      <c r="D7" s="371"/>
      <c r="E7" s="371"/>
      <c r="F7" s="372"/>
      <c r="G7" s="245" t="s">
        <v>6</v>
      </c>
      <c r="H7" s="378" t="s">
        <v>106</v>
      </c>
      <c r="I7" s="378"/>
      <c r="J7" s="241" t="s">
        <v>107</v>
      </c>
      <c r="K7" s="345" t="s">
        <v>25</v>
      </c>
      <c r="L7" s="373"/>
      <c r="P7" s="303"/>
      <c r="Q7" s="304" t="s">
        <v>113</v>
      </c>
      <c r="R7" s="305"/>
      <c r="S7" s="306"/>
    </row>
    <row r="8" spans="1:19" s="6" customFormat="1" ht="80.25" customHeight="1">
      <c r="A8" s="225" t="s">
        <v>99</v>
      </c>
      <c r="B8" s="225" t="s">
        <v>43</v>
      </c>
      <c r="C8" s="226" t="s">
        <v>100</v>
      </c>
      <c r="D8" s="227" t="s">
        <v>101</v>
      </c>
      <c r="E8" s="227" t="s">
        <v>102</v>
      </c>
      <c r="F8" s="227" t="s">
        <v>103</v>
      </c>
      <c r="G8" s="227" t="s">
        <v>6</v>
      </c>
      <c r="H8" s="226" t="s">
        <v>104</v>
      </c>
      <c r="I8" s="226" t="s">
        <v>105</v>
      </c>
      <c r="J8" s="227"/>
      <c r="K8" s="226" t="s">
        <v>22</v>
      </c>
      <c r="L8" s="227" t="s">
        <v>23</v>
      </c>
      <c r="P8" s="307" t="s">
        <v>108</v>
      </c>
      <c r="Q8" s="308" t="s">
        <v>109</v>
      </c>
      <c r="R8" s="308" t="s">
        <v>110</v>
      </c>
      <c r="S8" s="309" t="s">
        <v>81</v>
      </c>
    </row>
    <row r="9" spans="1:19" s="5" customFormat="1" ht="12">
      <c r="A9" s="33">
        <v>1</v>
      </c>
      <c r="B9" s="33"/>
      <c r="C9" s="36"/>
      <c r="D9" s="34"/>
      <c r="E9" s="34"/>
      <c r="F9" s="34"/>
      <c r="G9" s="35"/>
      <c r="H9" s="36"/>
      <c r="I9" s="36"/>
      <c r="J9" s="108"/>
      <c r="K9" s="36"/>
      <c r="L9" s="34"/>
      <c r="P9" s="5">
        <f>IF($G9="Pending",1,0)</f>
        <v>0</v>
      </c>
      <c r="Q9" s="5">
        <f>IF($G9="Deferred",1,0)</f>
        <v>0</v>
      </c>
      <c r="R9" s="5">
        <f>IF($G9="Made",1,0)</f>
        <v>0</v>
      </c>
      <c r="S9" s="5">
        <f>IF($G9="Cancelled",1,0)</f>
        <v>0</v>
      </c>
    </row>
    <row r="10" spans="1:19" s="5" customFormat="1" ht="12">
      <c r="A10" s="33">
        <v>2</v>
      </c>
      <c r="B10" s="33"/>
      <c r="C10" s="36"/>
      <c r="D10" s="34"/>
      <c r="E10" s="34"/>
      <c r="F10" s="34"/>
      <c r="G10" s="35"/>
      <c r="H10" s="36"/>
      <c r="I10" s="36"/>
      <c r="J10" s="35"/>
      <c r="K10" s="36"/>
      <c r="L10" s="34"/>
      <c r="P10" s="5">
        <f t="shared" ref="P10:P22" si="0">IF($G10="Pending",1,0)</f>
        <v>0</v>
      </c>
      <c r="Q10" s="5">
        <f t="shared" ref="Q10:Q22" si="1">IF($G10="Deferred",1,0)</f>
        <v>0</v>
      </c>
      <c r="R10" s="5">
        <f t="shared" ref="R10:R22" si="2">IF($G10="Made",1,0)</f>
        <v>0</v>
      </c>
      <c r="S10" s="5">
        <f t="shared" ref="S10:S22" si="3">IF($G10="Cancelled",1,0)</f>
        <v>0</v>
      </c>
    </row>
    <row r="11" spans="1:19" s="5" customFormat="1" ht="12">
      <c r="A11" s="33"/>
      <c r="B11" s="33"/>
      <c r="C11" s="36"/>
      <c r="D11" s="34"/>
      <c r="E11" s="34"/>
      <c r="F11" s="34"/>
      <c r="G11" s="35"/>
      <c r="H11" s="36"/>
      <c r="I11" s="36"/>
      <c r="J11" s="35"/>
      <c r="K11" s="36"/>
      <c r="L11" s="34"/>
      <c r="P11" s="5">
        <f t="shared" si="0"/>
        <v>0</v>
      </c>
      <c r="Q11" s="5">
        <f t="shared" si="1"/>
        <v>0</v>
      </c>
      <c r="R11" s="5">
        <f t="shared" si="2"/>
        <v>0</v>
      </c>
      <c r="S11" s="5">
        <f t="shared" si="3"/>
        <v>0</v>
      </c>
    </row>
    <row r="12" spans="1:19" s="5" customFormat="1" ht="12">
      <c r="A12" s="33"/>
      <c r="B12" s="33"/>
      <c r="C12" s="36"/>
      <c r="D12" s="34"/>
      <c r="E12" s="34"/>
      <c r="F12" s="34"/>
      <c r="G12" s="35"/>
      <c r="H12" s="36"/>
      <c r="I12" s="36"/>
      <c r="J12" s="35"/>
      <c r="K12" s="36"/>
      <c r="L12" s="34"/>
      <c r="P12" s="5">
        <f t="shared" si="0"/>
        <v>0</v>
      </c>
      <c r="Q12" s="5">
        <f t="shared" si="1"/>
        <v>0</v>
      </c>
      <c r="R12" s="5">
        <f t="shared" si="2"/>
        <v>0</v>
      </c>
      <c r="S12" s="5">
        <f t="shared" si="3"/>
        <v>0</v>
      </c>
    </row>
    <row r="13" spans="1:19" s="5" customFormat="1" ht="12">
      <c r="A13" s="33"/>
      <c r="B13" s="33"/>
      <c r="C13" s="36"/>
      <c r="D13" s="34"/>
      <c r="E13" s="34"/>
      <c r="F13" s="34"/>
      <c r="G13" s="35"/>
      <c r="H13" s="36"/>
      <c r="I13" s="36"/>
      <c r="J13" s="35"/>
      <c r="K13" s="36"/>
      <c r="L13" s="34"/>
      <c r="P13" s="5">
        <f t="shared" si="0"/>
        <v>0</v>
      </c>
      <c r="Q13" s="5">
        <f t="shared" si="1"/>
        <v>0</v>
      </c>
      <c r="R13" s="5">
        <f t="shared" si="2"/>
        <v>0</v>
      </c>
      <c r="S13" s="5">
        <f t="shared" si="3"/>
        <v>0</v>
      </c>
    </row>
    <row r="14" spans="1:19" s="5" customFormat="1" ht="12">
      <c r="A14" s="33"/>
      <c r="B14" s="33"/>
      <c r="C14" s="36"/>
      <c r="D14" s="34"/>
      <c r="E14" s="34"/>
      <c r="F14" s="34"/>
      <c r="G14" s="35"/>
      <c r="H14" s="36"/>
      <c r="I14" s="36"/>
      <c r="J14" s="35"/>
      <c r="K14" s="36"/>
      <c r="L14" s="34"/>
      <c r="P14" s="5">
        <f t="shared" si="0"/>
        <v>0</v>
      </c>
      <c r="Q14" s="5">
        <f t="shared" si="1"/>
        <v>0</v>
      </c>
      <c r="R14" s="5">
        <f t="shared" si="2"/>
        <v>0</v>
      </c>
      <c r="S14" s="5">
        <f t="shared" si="3"/>
        <v>0</v>
      </c>
    </row>
    <row r="15" spans="1:19" s="5" customFormat="1" ht="12">
      <c r="A15" s="33"/>
      <c r="B15" s="33"/>
      <c r="C15" s="36"/>
      <c r="D15" s="34"/>
      <c r="E15" s="34"/>
      <c r="F15" s="34"/>
      <c r="G15" s="35"/>
      <c r="H15" s="36"/>
      <c r="I15" s="36"/>
      <c r="J15" s="35"/>
      <c r="K15" s="36"/>
      <c r="L15" s="34"/>
      <c r="P15" s="5">
        <f t="shared" si="0"/>
        <v>0</v>
      </c>
      <c r="Q15" s="5">
        <f t="shared" si="1"/>
        <v>0</v>
      </c>
      <c r="R15" s="5">
        <f t="shared" si="2"/>
        <v>0</v>
      </c>
      <c r="S15" s="5">
        <f t="shared" si="3"/>
        <v>0</v>
      </c>
    </row>
    <row r="16" spans="1:19" s="5" customFormat="1" ht="12">
      <c r="A16" s="33"/>
      <c r="B16" s="33"/>
      <c r="C16" s="36"/>
      <c r="D16" s="34"/>
      <c r="E16" s="34"/>
      <c r="F16" s="34"/>
      <c r="G16" s="35"/>
      <c r="H16" s="36"/>
      <c r="I16" s="36"/>
      <c r="J16" s="35"/>
      <c r="K16" s="36"/>
      <c r="L16" s="34"/>
      <c r="P16" s="5">
        <f t="shared" si="0"/>
        <v>0</v>
      </c>
      <c r="Q16" s="5">
        <f t="shared" si="1"/>
        <v>0</v>
      </c>
      <c r="R16" s="5">
        <f t="shared" si="2"/>
        <v>0</v>
      </c>
      <c r="S16" s="5">
        <f t="shared" si="3"/>
        <v>0</v>
      </c>
    </row>
    <row r="17" spans="1:19" s="5" customFormat="1" ht="12">
      <c r="A17" s="33"/>
      <c r="B17" s="33"/>
      <c r="C17" s="36"/>
      <c r="D17" s="34"/>
      <c r="E17" s="34"/>
      <c r="F17" s="34"/>
      <c r="G17" s="35"/>
      <c r="H17" s="36"/>
      <c r="I17" s="36"/>
      <c r="J17" s="35"/>
      <c r="K17" s="36"/>
      <c r="L17" s="34"/>
      <c r="P17" s="5">
        <f t="shared" si="0"/>
        <v>0</v>
      </c>
      <c r="Q17" s="5">
        <f t="shared" si="1"/>
        <v>0</v>
      </c>
      <c r="R17" s="5">
        <f t="shared" si="2"/>
        <v>0</v>
      </c>
      <c r="S17" s="5">
        <f t="shared" si="3"/>
        <v>0</v>
      </c>
    </row>
    <row r="18" spans="1:19" s="5" customFormat="1" ht="12">
      <c r="A18" s="33"/>
      <c r="B18" s="33"/>
      <c r="C18" s="36"/>
      <c r="D18" s="34"/>
      <c r="E18" s="34"/>
      <c r="F18" s="34"/>
      <c r="G18" s="35"/>
      <c r="H18" s="36"/>
      <c r="I18" s="36"/>
      <c r="J18" s="35"/>
      <c r="K18" s="36"/>
      <c r="L18" s="34"/>
      <c r="P18" s="5">
        <f t="shared" si="0"/>
        <v>0</v>
      </c>
      <c r="Q18" s="5">
        <f t="shared" si="1"/>
        <v>0</v>
      </c>
      <c r="R18" s="5">
        <f t="shared" si="2"/>
        <v>0</v>
      </c>
      <c r="S18" s="5">
        <f t="shared" si="3"/>
        <v>0</v>
      </c>
    </row>
    <row r="19" spans="1:19" s="5" customFormat="1" ht="12">
      <c r="A19" s="33"/>
      <c r="B19" s="33"/>
      <c r="C19" s="36"/>
      <c r="D19" s="34"/>
      <c r="E19" s="34"/>
      <c r="F19" s="34"/>
      <c r="G19" s="35"/>
      <c r="H19" s="36"/>
      <c r="I19" s="36"/>
      <c r="J19" s="35"/>
      <c r="K19" s="36"/>
      <c r="L19" s="34"/>
      <c r="P19" s="5">
        <f t="shared" si="0"/>
        <v>0</v>
      </c>
      <c r="Q19" s="5">
        <f t="shared" si="1"/>
        <v>0</v>
      </c>
      <c r="R19" s="5">
        <f t="shared" si="2"/>
        <v>0</v>
      </c>
      <c r="S19" s="5">
        <f t="shared" si="3"/>
        <v>0</v>
      </c>
    </row>
    <row r="20" spans="1:19" s="5" customFormat="1" ht="12">
      <c r="A20" s="33"/>
      <c r="B20" s="33"/>
      <c r="C20" s="36"/>
      <c r="D20" s="34"/>
      <c r="E20" s="34"/>
      <c r="F20" s="34"/>
      <c r="G20" s="35"/>
      <c r="H20" s="36"/>
      <c r="I20" s="36"/>
      <c r="J20" s="35"/>
      <c r="K20" s="36"/>
      <c r="L20" s="34"/>
      <c r="P20" s="5">
        <v>0</v>
      </c>
      <c r="Q20" s="5">
        <f t="shared" si="1"/>
        <v>0</v>
      </c>
      <c r="R20" s="5">
        <f t="shared" si="2"/>
        <v>0</v>
      </c>
      <c r="S20" s="5">
        <f t="shared" si="3"/>
        <v>0</v>
      </c>
    </row>
    <row r="21" spans="1:19" s="5" customFormat="1" ht="12">
      <c r="A21" s="33"/>
      <c r="B21" s="33"/>
      <c r="C21" s="36"/>
      <c r="D21" s="34"/>
      <c r="E21" s="34"/>
      <c r="F21" s="34"/>
      <c r="G21" s="35"/>
      <c r="H21" s="36"/>
      <c r="I21" s="36"/>
      <c r="J21" s="35"/>
      <c r="K21" s="36"/>
      <c r="L21" s="34"/>
      <c r="P21" s="5">
        <f t="shared" si="0"/>
        <v>0</v>
      </c>
      <c r="Q21" s="5">
        <f t="shared" si="1"/>
        <v>0</v>
      </c>
      <c r="R21" s="5">
        <f t="shared" si="2"/>
        <v>0</v>
      </c>
      <c r="S21" s="5">
        <f t="shared" si="3"/>
        <v>0</v>
      </c>
    </row>
    <row r="22" spans="1:19">
      <c r="A22" s="33"/>
      <c r="B22" s="33"/>
      <c r="C22" s="36"/>
      <c r="D22" s="34"/>
      <c r="E22" s="34"/>
      <c r="F22" s="34"/>
      <c r="G22" s="35"/>
      <c r="H22" s="36"/>
      <c r="I22" s="36"/>
      <c r="J22" s="35"/>
      <c r="K22" s="36"/>
      <c r="L22" s="34"/>
      <c r="M22" s="5"/>
      <c r="N22" s="5"/>
      <c r="O22" s="5"/>
      <c r="P22" s="5">
        <f t="shared" si="0"/>
        <v>0</v>
      </c>
      <c r="Q22" s="5">
        <f t="shared" si="1"/>
        <v>0</v>
      </c>
      <c r="R22" s="5">
        <f t="shared" si="2"/>
        <v>0</v>
      </c>
      <c r="S22" s="5">
        <f t="shared" si="3"/>
        <v>0</v>
      </c>
    </row>
    <row r="23" spans="1:19">
      <c r="A23" s="33"/>
      <c r="B23" s="33"/>
      <c r="C23" s="36"/>
      <c r="D23" s="34"/>
      <c r="E23" s="34"/>
      <c r="F23" s="34"/>
      <c r="G23" s="35"/>
      <c r="H23" s="36"/>
      <c r="I23" s="36"/>
      <c r="J23" s="35"/>
      <c r="K23" s="36"/>
      <c r="L23" s="34"/>
      <c r="M23" s="5"/>
      <c r="N23" s="5"/>
      <c r="O23" s="5"/>
      <c r="P23" s="5">
        <f t="shared" ref="P23:P30" si="4">IF($G23="Pending",1,0)</f>
        <v>0</v>
      </c>
      <c r="Q23" s="5">
        <f t="shared" ref="Q23:Q30" si="5">IF($G23="Deferred",1,0)</f>
        <v>0</v>
      </c>
      <c r="R23" s="5">
        <f t="shared" ref="R23:R30" si="6">IF($G23="Made",1,0)</f>
        <v>0</v>
      </c>
      <c r="S23" s="5">
        <f t="shared" ref="S23:S30" si="7">IF($G23="Cancelled",1,0)</f>
        <v>0</v>
      </c>
    </row>
    <row r="24" spans="1:19">
      <c r="A24" s="33"/>
      <c r="B24" s="33"/>
      <c r="C24" s="36"/>
      <c r="D24" s="34"/>
      <c r="E24" s="34"/>
      <c r="F24" s="34"/>
      <c r="G24" s="35"/>
      <c r="H24" s="36"/>
      <c r="I24" s="36"/>
      <c r="J24" s="35"/>
      <c r="K24" s="36"/>
      <c r="L24" s="34"/>
      <c r="M24" s="5"/>
      <c r="N24" s="5"/>
      <c r="O24" s="5"/>
      <c r="P24" s="5">
        <f t="shared" si="4"/>
        <v>0</v>
      </c>
      <c r="Q24" s="5">
        <f t="shared" si="5"/>
        <v>0</v>
      </c>
      <c r="R24" s="5">
        <f t="shared" si="6"/>
        <v>0</v>
      </c>
      <c r="S24" s="5">
        <f t="shared" si="7"/>
        <v>0</v>
      </c>
    </row>
    <row r="25" spans="1:19">
      <c r="A25" s="33"/>
      <c r="B25" s="33"/>
      <c r="C25" s="36"/>
      <c r="D25" s="34"/>
      <c r="E25" s="34"/>
      <c r="F25" s="34"/>
      <c r="G25" s="35"/>
      <c r="H25" s="36"/>
      <c r="I25" s="36"/>
      <c r="J25" s="35"/>
      <c r="K25" s="36"/>
      <c r="L25" s="34"/>
      <c r="M25" s="5"/>
      <c r="N25" s="5"/>
      <c r="O25" s="5"/>
      <c r="P25" s="5">
        <f t="shared" si="4"/>
        <v>0</v>
      </c>
      <c r="Q25" s="5">
        <f t="shared" si="5"/>
        <v>0</v>
      </c>
      <c r="R25" s="5">
        <f t="shared" si="6"/>
        <v>0</v>
      </c>
      <c r="S25" s="5">
        <f t="shared" si="7"/>
        <v>0</v>
      </c>
    </row>
    <row r="26" spans="1:19">
      <c r="A26" s="33"/>
      <c r="B26" s="33"/>
      <c r="C26" s="36"/>
      <c r="D26" s="34"/>
      <c r="E26" s="34"/>
      <c r="F26" s="34"/>
      <c r="G26" s="35"/>
      <c r="H26" s="36"/>
      <c r="I26" s="36"/>
      <c r="J26" s="35"/>
      <c r="K26" s="36"/>
      <c r="L26" s="34"/>
      <c r="M26" s="5"/>
      <c r="N26" s="5"/>
      <c r="O26" s="5"/>
      <c r="P26" s="5">
        <f t="shared" si="4"/>
        <v>0</v>
      </c>
      <c r="Q26" s="5">
        <f t="shared" si="5"/>
        <v>0</v>
      </c>
      <c r="R26" s="5">
        <f t="shared" si="6"/>
        <v>0</v>
      </c>
      <c r="S26" s="5">
        <f t="shared" si="7"/>
        <v>0</v>
      </c>
    </row>
    <row r="27" spans="1:19">
      <c r="A27" s="33"/>
      <c r="B27" s="33"/>
      <c r="C27" s="36"/>
      <c r="D27" s="34"/>
      <c r="E27" s="34"/>
      <c r="F27" s="34"/>
      <c r="G27" s="35"/>
      <c r="H27" s="36"/>
      <c r="I27" s="36"/>
      <c r="J27" s="35"/>
      <c r="K27" s="36"/>
      <c r="L27" s="34"/>
      <c r="M27" s="5"/>
      <c r="N27" s="5"/>
      <c r="O27" s="5"/>
      <c r="P27" s="5">
        <f t="shared" si="4"/>
        <v>0</v>
      </c>
      <c r="Q27" s="5">
        <f t="shared" si="5"/>
        <v>0</v>
      </c>
      <c r="R27" s="5">
        <f t="shared" si="6"/>
        <v>0</v>
      </c>
      <c r="S27" s="5">
        <f t="shared" si="7"/>
        <v>0</v>
      </c>
    </row>
    <row r="28" spans="1:19">
      <c r="A28" s="33"/>
      <c r="B28" s="33"/>
      <c r="C28" s="36"/>
      <c r="D28" s="34"/>
      <c r="E28" s="34"/>
      <c r="F28" s="34"/>
      <c r="G28" s="35"/>
      <c r="H28" s="36"/>
      <c r="I28" s="36"/>
      <c r="J28" s="35"/>
      <c r="K28" s="36"/>
      <c r="L28" s="34"/>
      <c r="M28" s="5"/>
      <c r="N28" s="5"/>
      <c r="O28" s="5"/>
      <c r="P28" s="5">
        <f t="shared" si="4"/>
        <v>0</v>
      </c>
      <c r="Q28" s="5">
        <f t="shared" si="5"/>
        <v>0</v>
      </c>
      <c r="R28" s="5">
        <f t="shared" si="6"/>
        <v>0</v>
      </c>
      <c r="S28" s="5">
        <f t="shared" si="7"/>
        <v>0</v>
      </c>
    </row>
    <row r="29" spans="1:19">
      <c r="A29" s="33"/>
      <c r="B29" s="33"/>
      <c r="C29" s="36"/>
      <c r="D29" s="34"/>
      <c r="E29" s="34"/>
      <c r="F29" s="34"/>
      <c r="G29" s="35"/>
      <c r="H29" s="36"/>
      <c r="I29" s="36"/>
      <c r="J29" s="35"/>
      <c r="K29" s="36"/>
      <c r="L29" s="34"/>
      <c r="M29" s="5"/>
      <c r="N29" s="5"/>
      <c r="O29" s="5"/>
      <c r="P29" s="5">
        <f t="shared" si="4"/>
        <v>0</v>
      </c>
      <c r="Q29" s="5">
        <f t="shared" si="5"/>
        <v>0</v>
      </c>
      <c r="R29" s="5">
        <f t="shared" si="6"/>
        <v>0</v>
      </c>
      <c r="S29" s="5">
        <f t="shared" si="7"/>
        <v>0</v>
      </c>
    </row>
    <row r="30" spans="1:19">
      <c r="A30" s="33"/>
      <c r="B30" s="33"/>
      <c r="C30" s="36"/>
      <c r="D30" s="34"/>
      <c r="E30" s="34"/>
      <c r="F30" s="34"/>
      <c r="G30" s="35"/>
      <c r="H30" s="36"/>
      <c r="I30" s="36"/>
      <c r="J30" s="35"/>
      <c r="K30" s="36"/>
      <c r="L30" s="34"/>
      <c r="M30" s="5"/>
      <c r="N30" s="5"/>
      <c r="O30" s="5"/>
      <c r="P30" s="5">
        <f t="shared" si="4"/>
        <v>0</v>
      </c>
      <c r="Q30" s="5">
        <f t="shared" si="5"/>
        <v>0</v>
      </c>
      <c r="R30" s="5">
        <f t="shared" si="6"/>
        <v>0</v>
      </c>
      <c r="S30" s="5">
        <f t="shared" si="7"/>
        <v>0</v>
      </c>
    </row>
    <row r="31" spans="1:19">
      <c r="A31" s="33"/>
      <c r="B31" s="33"/>
      <c r="C31" s="36"/>
      <c r="D31" s="34"/>
      <c r="E31" s="34"/>
      <c r="F31" s="34"/>
      <c r="G31" s="35"/>
      <c r="H31" s="36"/>
      <c r="I31" s="36"/>
      <c r="J31" s="35"/>
      <c r="K31" s="36"/>
      <c r="L31" s="34"/>
      <c r="M31" s="5"/>
      <c r="N31" s="5"/>
      <c r="O31" s="5"/>
      <c r="P31" s="5">
        <f t="shared" ref="P31:P36" si="8">IF($G31="Pending",1,0)</f>
        <v>0</v>
      </c>
      <c r="Q31" s="5">
        <f t="shared" ref="Q31:Q36" si="9">IF($G31="Deferred",1,0)</f>
        <v>0</v>
      </c>
      <c r="R31" s="5">
        <f t="shared" ref="R31:R36" si="10">IF($G31="Made",1,0)</f>
        <v>0</v>
      </c>
      <c r="S31" s="5">
        <f t="shared" ref="S31:S36" si="11">IF($G31="Cancelled",1,0)</f>
        <v>0</v>
      </c>
    </row>
    <row r="32" spans="1:19">
      <c r="A32" s="33"/>
      <c r="B32" s="33"/>
      <c r="C32" s="36"/>
      <c r="D32" s="34"/>
      <c r="E32" s="34"/>
      <c r="F32" s="34"/>
      <c r="G32" s="35"/>
      <c r="H32" s="36"/>
      <c r="I32" s="36"/>
      <c r="J32" s="35"/>
      <c r="K32" s="36"/>
      <c r="L32" s="34"/>
      <c r="M32" s="5"/>
      <c r="N32" s="5"/>
      <c r="O32" s="5"/>
      <c r="P32" s="5">
        <f t="shared" si="8"/>
        <v>0</v>
      </c>
      <c r="Q32" s="5">
        <f t="shared" si="9"/>
        <v>0</v>
      </c>
      <c r="R32" s="5">
        <f t="shared" si="10"/>
        <v>0</v>
      </c>
      <c r="S32" s="5">
        <f t="shared" si="11"/>
        <v>0</v>
      </c>
    </row>
    <row r="33" spans="1:19">
      <c r="A33" s="33"/>
      <c r="B33" s="33"/>
      <c r="C33" s="36"/>
      <c r="D33" s="34"/>
      <c r="E33" s="34"/>
      <c r="F33" s="34"/>
      <c r="G33" s="35"/>
      <c r="H33" s="36"/>
      <c r="I33" s="36"/>
      <c r="J33" s="35"/>
      <c r="K33" s="36"/>
      <c r="L33" s="34"/>
      <c r="M33" s="5"/>
      <c r="N33" s="5"/>
      <c r="O33" s="5"/>
      <c r="P33" s="5">
        <f t="shared" si="8"/>
        <v>0</v>
      </c>
      <c r="Q33" s="5">
        <f t="shared" si="9"/>
        <v>0</v>
      </c>
      <c r="R33" s="5">
        <f t="shared" si="10"/>
        <v>0</v>
      </c>
      <c r="S33" s="5">
        <f t="shared" si="11"/>
        <v>0</v>
      </c>
    </row>
    <row r="34" spans="1:19">
      <c r="A34" s="33"/>
      <c r="B34" s="33"/>
      <c r="C34" s="36"/>
      <c r="D34" s="34"/>
      <c r="E34" s="34"/>
      <c r="F34" s="34"/>
      <c r="G34" s="35"/>
      <c r="H34" s="36"/>
      <c r="I34" s="36"/>
      <c r="J34" s="35"/>
      <c r="K34" s="36"/>
      <c r="L34" s="34"/>
      <c r="M34" s="5"/>
      <c r="N34" s="5"/>
      <c r="O34" s="5"/>
      <c r="P34" s="5">
        <f t="shared" si="8"/>
        <v>0</v>
      </c>
      <c r="Q34" s="5">
        <f t="shared" si="9"/>
        <v>0</v>
      </c>
      <c r="R34" s="5">
        <f t="shared" si="10"/>
        <v>0</v>
      </c>
      <c r="S34" s="5">
        <f t="shared" si="11"/>
        <v>0</v>
      </c>
    </row>
    <row r="35" spans="1:19">
      <c r="A35" s="33"/>
      <c r="B35" s="33"/>
      <c r="C35" s="36"/>
      <c r="D35" s="34"/>
      <c r="E35" s="34"/>
      <c r="F35" s="34"/>
      <c r="G35" s="35"/>
      <c r="H35" s="36"/>
      <c r="I35" s="36"/>
      <c r="J35" s="35"/>
      <c r="K35" s="36"/>
      <c r="L35" s="34"/>
      <c r="M35" s="5"/>
      <c r="N35" s="5"/>
      <c r="O35" s="5"/>
      <c r="P35" s="5">
        <f t="shared" si="8"/>
        <v>0</v>
      </c>
      <c r="Q35" s="5">
        <f t="shared" si="9"/>
        <v>0</v>
      </c>
      <c r="R35" s="5">
        <f t="shared" si="10"/>
        <v>0</v>
      </c>
      <c r="S35" s="5">
        <f t="shared" si="11"/>
        <v>0</v>
      </c>
    </row>
    <row r="36" spans="1:19">
      <c r="A36" s="33"/>
      <c r="B36" s="33"/>
      <c r="C36" s="36"/>
      <c r="D36" s="34"/>
      <c r="E36" s="34"/>
      <c r="F36" s="34"/>
      <c r="G36" s="35"/>
      <c r="H36" s="36"/>
      <c r="I36" s="36"/>
      <c r="J36" s="35"/>
      <c r="K36" s="36"/>
      <c r="L36" s="34"/>
      <c r="M36" s="5"/>
      <c r="N36" s="5"/>
      <c r="O36" s="5"/>
      <c r="P36" s="5">
        <f t="shared" si="8"/>
        <v>0</v>
      </c>
      <c r="Q36" s="5">
        <f t="shared" si="9"/>
        <v>0</v>
      </c>
      <c r="R36" s="5">
        <f t="shared" si="10"/>
        <v>0</v>
      </c>
      <c r="S36" s="5">
        <f t="shared" si="11"/>
        <v>0</v>
      </c>
    </row>
    <row r="37" spans="1:19">
      <c r="A37" s="33"/>
      <c r="B37" s="33"/>
      <c r="C37" s="36"/>
      <c r="D37" s="34"/>
      <c r="E37" s="34"/>
      <c r="F37" s="34"/>
      <c r="G37" s="35"/>
      <c r="H37" s="36"/>
      <c r="I37" s="36"/>
      <c r="J37" s="35"/>
      <c r="K37" s="36"/>
      <c r="L37" s="34"/>
      <c r="M37" s="5"/>
      <c r="N37" s="5"/>
      <c r="O37" s="5"/>
      <c r="P37" s="5">
        <f>IF($G37="Pending",1,0)</f>
        <v>0</v>
      </c>
      <c r="Q37" s="5">
        <f>IF($G37="Deferred",1,0)</f>
        <v>0</v>
      </c>
      <c r="R37" s="5">
        <f>IF($G37="Made",1,0)</f>
        <v>0</v>
      </c>
      <c r="S37" s="5">
        <f>IF($G37="Cancelled",1,0)</f>
        <v>0</v>
      </c>
    </row>
    <row r="38" spans="1:19">
      <c r="A38" s="33"/>
      <c r="B38" s="33"/>
      <c r="C38" s="36"/>
      <c r="D38" s="34"/>
      <c r="E38" s="34"/>
      <c r="F38" s="34"/>
      <c r="G38" s="35"/>
      <c r="H38" s="36"/>
      <c r="I38" s="36"/>
      <c r="J38" s="35"/>
      <c r="K38" s="36"/>
      <c r="L38" s="34"/>
      <c r="M38" s="5"/>
      <c r="N38" s="5"/>
      <c r="O38" s="5"/>
      <c r="P38" s="5">
        <f>IF($G38="Pending",1,0)</f>
        <v>0</v>
      </c>
      <c r="Q38" s="5">
        <f>IF($G38="Deferred",1,0)</f>
        <v>0</v>
      </c>
      <c r="R38" s="5">
        <f>IF($G38="Made",1,0)</f>
        <v>0</v>
      </c>
      <c r="S38" s="5">
        <f>IF($G38="Cancelled",1,0)</f>
        <v>0</v>
      </c>
    </row>
    <row r="39" spans="1:19">
      <c r="A39" s="337" t="s">
        <v>116</v>
      </c>
      <c r="B39" s="254"/>
      <c r="C39" s="255"/>
      <c r="D39" s="256"/>
      <c r="E39" s="256"/>
      <c r="F39" s="256"/>
      <c r="G39" s="257"/>
      <c r="H39" s="255"/>
      <c r="I39" s="255"/>
      <c r="J39" s="256"/>
      <c r="K39" s="255"/>
      <c r="L39" s="256"/>
      <c r="P39" s="256"/>
      <c r="Q39" s="256"/>
      <c r="R39" s="256"/>
      <c r="S39" s="256"/>
    </row>
    <row r="40" spans="1:19">
      <c r="P40" s="86">
        <f>SUM(P9:P39)</f>
        <v>0</v>
      </c>
      <c r="Q40" s="86">
        <f>SUM(Q9:Q39)</f>
        <v>0</v>
      </c>
      <c r="R40" s="86">
        <f>SUM(R9:R39)</f>
        <v>0</v>
      </c>
      <c r="S40" s="86">
        <f>SUM(S9:S39)</f>
        <v>0</v>
      </c>
    </row>
    <row r="41" spans="1:19" ht="20.25" customHeight="1"/>
    <row r="42" spans="1:19" ht="10.5" hidden="1" customHeight="1"/>
    <row r="43" spans="1:19" hidden="1"/>
    <row r="44" spans="1:19" hidden="1"/>
    <row r="45" spans="1:19" hidden="1"/>
    <row r="46" spans="1:19" ht="15.75">
      <c r="A46" s="17" t="s">
        <v>32</v>
      </c>
      <c r="B46" s="17"/>
    </row>
    <row r="47" spans="1:19">
      <c r="A47" s="21" t="s">
        <v>31</v>
      </c>
      <c r="B47" s="21"/>
      <c r="C47" s="21" t="s">
        <v>31</v>
      </c>
      <c r="D47" s="21" t="s">
        <v>31</v>
      </c>
      <c r="E47" s="21" t="s">
        <v>31</v>
      </c>
      <c r="F47" s="21" t="s">
        <v>31</v>
      </c>
      <c r="G47" s="21" t="s">
        <v>31</v>
      </c>
      <c r="H47" s="21" t="s">
        <v>31</v>
      </c>
      <c r="I47" s="21" t="s">
        <v>31</v>
      </c>
      <c r="J47" s="21" t="s">
        <v>31</v>
      </c>
      <c r="K47" s="21"/>
      <c r="L47" s="21"/>
    </row>
    <row r="49" spans="1:19" ht="15.75">
      <c r="A49" s="17" t="s">
        <v>27</v>
      </c>
      <c r="B49" s="17"/>
    </row>
    <row r="50" spans="1:19">
      <c r="A50" s="14"/>
      <c r="B50" s="14"/>
      <c r="C50" s="15"/>
      <c r="D50" s="14"/>
      <c r="E50" s="14"/>
      <c r="F50" s="60" t="s">
        <v>111</v>
      </c>
      <c r="G50" s="27" t="s">
        <v>108</v>
      </c>
      <c r="H50" s="15"/>
      <c r="I50" s="15"/>
      <c r="J50" s="14"/>
      <c r="K50" s="15"/>
      <c r="L50" s="14"/>
    </row>
    <row r="51" spans="1:19" ht="25.5">
      <c r="A51" s="14"/>
      <c r="B51" s="14"/>
      <c r="C51" s="15"/>
      <c r="D51" s="14"/>
      <c r="E51" s="14"/>
      <c r="F51" s="60" t="s">
        <v>97</v>
      </c>
      <c r="G51" s="27" t="s">
        <v>109</v>
      </c>
      <c r="H51" s="15"/>
      <c r="I51" s="15"/>
      <c r="J51" s="14"/>
      <c r="K51" s="15"/>
      <c r="L51" s="14"/>
    </row>
    <row r="52" spans="1:19">
      <c r="A52" s="14"/>
      <c r="B52" s="14"/>
      <c r="C52" s="15"/>
      <c r="D52" s="14"/>
      <c r="E52" s="14"/>
      <c r="F52" s="60" t="s">
        <v>112</v>
      </c>
      <c r="G52" s="27" t="s">
        <v>110</v>
      </c>
      <c r="H52" s="15"/>
      <c r="I52" s="15"/>
      <c r="J52" s="14"/>
      <c r="K52" s="15"/>
      <c r="L52" s="14"/>
    </row>
    <row r="53" spans="1:19">
      <c r="A53" s="14"/>
      <c r="B53" s="14"/>
      <c r="C53" s="15"/>
      <c r="D53" s="14"/>
      <c r="E53" s="14"/>
      <c r="F53" s="60"/>
      <c r="G53" s="27" t="s">
        <v>81</v>
      </c>
      <c r="H53" s="15"/>
      <c r="I53" s="15"/>
      <c r="J53" s="14"/>
      <c r="K53" s="15"/>
      <c r="L53" s="14"/>
    </row>
    <row r="54" spans="1:19">
      <c r="A54" s="14"/>
      <c r="B54" s="14"/>
      <c r="C54" s="15"/>
      <c r="D54" s="14"/>
      <c r="E54" s="14"/>
      <c r="F54" s="60"/>
      <c r="G54" s="27"/>
      <c r="H54" s="15"/>
      <c r="I54" s="15"/>
      <c r="J54" s="14"/>
      <c r="K54" s="15"/>
      <c r="L54" s="14"/>
    </row>
    <row r="55" spans="1:19" s="5" customFormat="1" ht="18" customHeight="1">
      <c r="A55" s="2"/>
      <c r="B55" s="2"/>
      <c r="C55" s="1"/>
      <c r="D55" s="2"/>
      <c r="E55" s="2"/>
      <c r="F55" s="2"/>
      <c r="G55" s="24"/>
      <c r="H55" s="1"/>
      <c r="I55" s="1"/>
      <c r="J55" s="2"/>
      <c r="K55" s="1"/>
      <c r="L55" s="2"/>
      <c r="M55" s="2"/>
      <c r="N55" s="2"/>
      <c r="O55" s="2"/>
      <c r="P55" s="2"/>
      <c r="Q55" s="2"/>
      <c r="R55" s="2"/>
      <c r="S55" s="2"/>
    </row>
  </sheetData>
  <sheetProtection formatCells="0" formatColumns="0" formatRows="0" insertColumns="0" sort="0" autoFilter="0"/>
  <autoFilter ref="A8:S9" xr:uid="{00000000-0009-0000-0000-000008000000}"/>
  <mergeCells count="3">
    <mergeCell ref="K7:L7"/>
    <mergeCell ref="H7:I7"/>
    <mergeCell ref="A7:F7"/>
  </mergeCells>
  <phoneticPr fontId="3" type="noConversion"/>
  <pageMargins left="0.53" right="0.55000000000000004" top="1" bottom="1" header="0.5" footer="0.5"/>
  <pageSetup paperSize="8" fitToHeight="0" orientation="landscape" r:id="rId1"/>
  <headerFooter alignWithMargins="0">
    <oddFooter>&amp;LPrinted on: &amp;D&amp;RPage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b1f1aa-e99c-435c-9116-148c58391c42">
      <Value>20</Value>
      <Value>22</Value>
      <Value>1</Value>
      <Value>4</Value>
    </TaxCatchAll>
    <eDocs_FileStatus xmlns="6ab1f1aa-e99c-435c-9116-148c58391c42">Live</eDocs_FileStatus>
    <h1f8bb4843d6459a8b809123185593c7 xmlns="6ab1f1aa-e99c-435c-9116-148c58391c42">
      <Terms xmlns="http://schemas.microsoft.com/office/infopath/2007/PartnerControls">
        <TermInfo xmlns="http://schemas.microsoft.com/office/infopath/2007/PartnerControls">
          <TermName xmlns="http://schemas.microsoft.com/office/infopath/2007/PartnerControls">009</TermName>
          <TermId xmlns="http://schemas.microsoft.com/office/infopath/2007/PartnerControls">352a68f6-138a-4ce0-8d74-da68723c208d</TermId>
        </TermInfo>
      </Terms>
    </h1f8bb4843d6459a8b809123185593c7>
    <nb1b8a72855341e18dd75ce464e281f2 xmlns="6ab1f1aa-e99c-435c-9116-148c58391c42">
      <Terms xmlns="http://schemas.microsoft.com/office/infopath/2007/PartnerControls">
        <TermInfo xmlns="http://schemas.microsoft.com/office/infopath/2007/PartnerControls">
          <TermName xmlns="http://schemas.microsoft.com/office/infopath/2007/PartnerControls">2018</TermName>
          <TermId xmlns="http://schemas.microsoft.com/office/infopath/2007/PartnerControls">6e971baa-7691-4dfb-b2e2-ad97d94c3b44</TermId>
        </TermInfo>
      </Terms>
    </nb1b8a72855341e18dd75ce464e281f2>
    <eDocs_eFileName xmlns="6ab1f1aa-e99c-435c-9116-148c58391c42">DPE009-003-2018</eDocs_eFileName>
    <m02c691f3efa402dab5cbaa8c240a9e7 xmlns="6ab1f1aa-e99c-435c-9116-148c58391c42">
      <Terms xmlns="http://schemas.microsoft.com/office/infopath/2007/PartnerControls">
        <TermInfo xmlns="http://schemas.microsoft.com/office/infopath/2007/PartnerControls">
          <TermName xmlns="http://schemas.microsoft.com/office/infopath/2007/PartnerControls">Administration</TermName>
          <TermId xmlns="http://schemas.microsoft.com/office/infopath/2007/PartnerControls">f39c8d0b-d6ff-4722-8762-9b094c2efb2c</TermId>
        </TermInfo>
      </Terms>
    </m02c691f3efa402dab5cbaa8c240a9e7>
    <fbaa881fc4ae443f9fdafbdd527793df xmlns="6ab1f1aa-e99c-435c-9116-148c58391c42">
      <Terms xmlns="http://schemas.microsoft.com/office/infopath/2007/PartnerControls"/>
    </fbaa881fc4ae443f9fdafbdd527793df>
    <_vti_ItemDeclaredRecord xmlns="6ab1f1aa-e99c-435c-9116-148c58391c42" xsi:nil="true"/>
    <mbbd3fafa5ab4e5eb8a6a5e099cef439 xmlns="6ab1f1aa-e99c-435c-9116-148c58391c42">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0db6e6fe-7da6-4395-ba22-207b2a29f028</TermId>
        </TermInfo>
      </Terms>
    </mbbd3fafa5ab4e5eb8a6a5e099cef439>
  </documentManagement>
</p:properties>
</file>

<file path=customXml/item2.xml><?xml version="1.0" encoding="utf-8"?>
<ct:contentTypeSchema xmlns:ct="http://schemas.microsoft.com/office/2006/metadata/contentType" xmlns:ma="http://schemas.microsoft.com/office/2006/metadata/properties/metaAttributes" ct:_="" ma:_="" ma:contentTypeName="eDocument" ma:contentTypeID="0x0101000BC94875665D404BB1351B53C41FD2C000A36D47D008C0144E9D0D4FB15E41798B" ma:contentTypeVersion="73" ma:contentTypeDescription="" ma:contentTypeScope="" ma:versionID="a45896ffb4a637e491b55293e66aa53c">
  <xsd:schema xmlns:xsd="http://www.w3.org/2001/XMLSchema" xmlns:xs="http://www.w3.org/2001/XMLSchema" xmlns:p="http://schemas.microsoft.com/office/2006/metadata/properties" xmlns:ns2="6ab1f1aa-e99c-435c-9116-148c58391c42" targetNamespace="http://schemas.microsoft.com/office/2006/metadata/properties" ma:root="true" ma:fieldsID="a1046f5bc727c9ef1b0b4bd5dee8c97c" ns2:_="">
    <xsd:import namespace="6ab1f1aa-e99c-435c-9116-148c58391c42"/>
    <xsd:element name="properties">
      <xsd:complexType>
        <xsd:sequence>
          <xsd:element name="documentManagement">
            <xsd:complexType>
              <xsd:all>
                <xsd:element ref="ns2:_vti_ItemDeclaredRecord" minOccurs="0"/>
                <xsd:element ref="ns2:eDocs_FileStatus"/>
                <xsd:element ref="ns2:eDocs_eFileName" minOccurs="0"/>
                <xsd:element ref="ns2:TaxCatchAll" minOccurs="0"/>
                <xsd:element ref="ns2:TaxCatchAllLabel" minOccurs="0"/>
                <xsd:element ref="ns2:h1f8bb4843d6459a8b809123185593c7" minOccurs="0"/>
                <xsd:element ref="ns2:nb1b8a72855341e18dd75ce464e281f2" minOccurs="0"/>
                <xsd:element ref="ns2:m02c691f3efa402dab5cbaa8c240a9e7" minOccurs="0"/>
                <xsd:element ref="ns2:mbbd3fafa5ab4e5eb8a6a5e099cef439" minOccurs="0"/>
                <xsd:element ref="ns2:fbaa881fc4ae443f9fdafbdd527793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b1f1aa-e99c-435c-9116-148c58391c42" elementFormDefault="qualified">
    <xsd:import namespace="http://schemas.microsoft.com/office/2006/documentManagement/types"/>
    <xsd:import namespace="http://schemas.microsoft.com/office/infopath/2007/PartnerControls"/>
    <xsd:element name="_vti_ItemDeclaredRecord" ma:index="2" nillable="true" ma:displayName="Declared Record" ma:hidden="true" ma:internalName="_vti_ItemDeclaredRecord">
      <xsd:simpleType>
        <xsd:restriction base="dms:DateTime"/>
      </xsd:simpleType>
    </xsd:element>
    <xsd:element name="eDocs_FileStatus" ma:index="5" ma:displayName="Status" ma:default="Live" ma:format="Dropdown" ma:indexed="true" ma:internalName="eDocs_FileStatus">
      <xsd:simpleType>
        <xsd:restriction base="dms:Choice">
          <xsd:enumeration value="Live"/>
          <xsd:enumeration value="Archived"/>
          <xsd:enumeration value="PendingLive"/>
          <xsd:enumeration value="PendingArchived"/>
          <xsd:enumeration value="Cancelled"/>
          <xsd:enumeration value="SentToNationalArchives"/>
        </xsd:restriction>
      </xsd:simpleType>
    </xsd:element>
    <xsd:element name="eDocs_eFileName" ma:index="8" nillable="true" ma:displayName="eFile Reference" ma:indexed="true" ma:internalName="eDocs_eFileName" ma:readOnly="false">
      <xsd:simpleType>
        <xsd:restriction base="dms:Text"/>
      </xsd:simpleType>
    </xsd:element>
    <xsd:element name="TaxCatchAll" ma:index="9" nillable="true" ma:displayName="Taxonomy Catch All Column" ma:hidden="true" ma:list="{7981ae60-1fba-4a00-a3a8-c5084b7335f1}" ma:internalName="TaxCatchAll" ma:showField="CatchAllData" ma:web="6ab1f1aa-e99c-435c-9116-148c58391c42">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981ae60-1fba-4a00-a3a8-c5084b7335f1}" ma:internalName="TaxCatchAllLabel" ma:readOnly="true" ma:showField="CatchAllDataLabel" ma:web="6ab1f1aa-e99c-435c-9116-148c58391c42">
      <xsd:complexType>
        <xsd:complexContent>
          <xsd:extension base="dms:MultiChoiceLookup">
            <xsd:sequence>
              <xsd:element name="Value" type="dms:Lookup" maxOccurs="unbounded" minOccurs="0" nillable="true"/>
            </xsd:sequence>
          </xsd:extension>
        </xsd:complexContent>
      </xsd:complexType>
    </xsd:element>
    <xsd:element name="h1f8bb4843d6459a8b809123185593c7" ma:index="13" nillable="true" ma:taxonomy="true" ma:internalName="h1f8bb4843d6459a8b809123185593c7" ma:taxonomyFieldName="eDocs_Series" ma:displayName="Series" ma:readOnly="false" ma:default="-1;#009|352a68f6-138a-4ce0-8d74-da68723c208d" ma:fieldId="{11f8bb48-43d6-459a-8b80-9123185593c7}" ma:sspId="f2970656-14da-44a7-bf1a-2b1eb7a31fa1" ma:termSetId="584d92f5-f104-4db4-9eaa-0d5facccda66" ma:anchorId="00000000-0000-0000-0000-000000000000" ma:open="false" ma:isKeyword="false">
      <xsd:complexType>
        <xsd:sequence>
          <xsd:element ref="pc:Terms" minOccurs="0" maxOccurs="1"/>
        </xsd:sequence>
      </xsd:complexType>
    </xsd:element>
    <xsd:element name="nb1b8a72855341e18dd75ce464e281f2" ma:index="15" nillable="true" ma:taxonomy="true" ma:internalName="nb1b8a72855341e18dd75ce464e281f2" ma:taxonomyFieldName="eDocs_Year" ma:displayName="Year" ma:readOnly="false" ma:fieldId="{7b1b8a72-8553-41e1-8dd7-5ce464e281f2}" ma:sspId="f2970656-14da-44a7-bf1a-2b1eb7a31fa1" ma:termSetId="6b2a013c-fe8b-4805-9242-a33f2487bec9" ma:anchorId="00000000-0000-0000-0000-000000000000" ma:open="false" ma:isKeyword="false">
      <xsd:complexType>
        <xsd:sequence>
          <xsd:element ref="pc:Terms" minOccurs="0" maxOccurs="1"/>
        </xsd:sequence>
      </xsd:complexType>
    </xsd:element>
    <xsd:element name="m02c691f3efa402dab5cbaa8c240a9e7" ma:index="18" nillable="true" ma:taxonomy="true" ma:internalName="m02c691f3efa402dab5cbaa8c240a9e7" ma:taxonomyFieldName="eDocs_FileTopics" ma:displayName="File Topics" ma:readOnly="false" ma:fieldId="{602c691f-3efa-402d-ab5c-baa8c240a9e7}" ma:taxonomyMulti="true" ma:sspId="f2970656-14da-44a7-bf1a-2b1eb7a31fa1" ma:termSetId="a2a87ccb-50b7-4118-aee4-b7ac72f5a210" ma:anchorId="00000000-0000-0000-0000-000000000000" ma:open="false" ma:isKeyword="false">
      <xsd:complexType>
        <xsd:sequence>
          <xsd:element ref="pc:Terms" minOccurs="0" maxOccurs="1"/>
        </xsd:sequence>
      </xsd:complexType>
    </xsd:element>
    <xsd:element name="mbbd3fafa5ab4e5eb8a6a5e099cef439" ma:index="20" nillable="true" ma:taxonomy="true" ma:internalName="mbbd3fafa5ab4e5eb8a6a5e099cef439" ma:taxonomyFieldName="eDocs_SecurityClassification" ma:displayName="Security Classification" ma:readOnly="false" ma:default="-1;#Unclassified|0db6e6fe-7da6-4395-ba22-207b2a29f028" ma:fieldId="{6bbd3faf-a5ab-4e5e-b8a6-a5e099cef439}" ma:sspId="f2970656-14da-44a7-bf1a-2b1eb7a31fa1" ma:termSetId="9d236be9-847d-436d-be84-30193fff6b7e" ma:anchorId="00000000-0000-0000-0000-000000000000" ma:open="false" ma:isKeyword="false">
      <xsd:complexType>
        <xsd:sequence>
          <xsd:element ref="pc:Terms" minOccurs="0" maxOccurs="1"/>
        </xsd:sequence>
      </xsd:complexType>
    </xsd:element>
    <xsd:element name="fbaa881fc4ae443f9fdafbdd527793df" ma:index="22" nillable="true" ma:taxonomy="true" ma:internalName="fbaa881fc4ae443f9fdafbdd527793df" ma:taxonomyFieldName="eDocs_DocumentTopics" ma:displayName="Document Topics" ma:fieldId="{fbaa881f-c4ae-443f-9fda-fbdd527793df}" ma:taxonomyMulti="true" ma:sspId="f2970656-14da-44a7-bf1a-2b1eb7a31fa1" ma:termSetId="a2a87ccb-50b7-4118-aee4-b7ac72f5a21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165310-17D4-4177-A522-5B2A3D2AF5C0}">
  <ds:schemaRefs>
    <ds:schemaRef ds:uri="http://schemas.microsoft.com/office/2006/metadata/properties"/>
    <ds:schemaRef ds:uri="http://schemas.microsoft.com/office/infopath/2007/PartnerControls"/>
    <ds:schemaRef ds:uri="6ab1f1aa-e99c-435c-9116-148c58391c42"/>
  </ds:schemaRefs>
</ds:datastoreItem>
</file>

<file path=customXml/itemProps2.xml><?xml version="1.0" encoding="utf-8"?>
<ds:datastoreItem xmlns:ds="http://schemas.openxmlformats.org/officeDocument/2006/customXml" ds:itemID="{00DC2E70-96A1-4C55-AC76-5BA437F903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b1f1aa-e99c-435c-9116-148c58391c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DD5AD4-38DE-4414-BE07-0AAF49A001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46</vt:i4>
      </vt:variant>
    </vt:vector>
  </HeadingPairs>
  <TitlesOfParts>
    <vt:vector size="60" baseType="lpstr">
      <vt:lpstr>Cover sheet</vt:lpstr>
      <vt:lpstr>Actions</vt:lpstr>
      <vt:lpstr>Weekly Summary</vt:lpstr>
      <vt:lpstr>Board Actions</vt:lpstr>
      <vt:lpstr>Board Mtg Summary</vt:lpstr>
      <vt:lpstr>Risk Register</vt:lpstr>
      <vt:lpstr>Issues log</vt:lpstr>
      <vt:lpstr>Change log</vt:lpstr>
      <vt:lpstr>Decision log</vt:lpstr>
      <vt:lpstr>Lessons Learned Log</vt:lpstr>
      <vt:lpstr>Assumptions</vt:lpstr>
      <vt:lpstr>Dependencies</vt:lpstr>
      <vt:lpstr>Defects and Off-spec Log</vt:lpstr>
      <vt:lpstr>Instructions</vt:lpstr>
      <vt:lpstr>_ZZ9</vt:lpstr>
      <vt:lpstr>'Defects and Off-spec Log'!blankrow</vt:lpstr>
      <vt:lpstr>Bottom1</vt:lpstr>
      <vt:lpstr>Bottom2</vt:lpstr>
      <vt:lpstr>Bottom3</vt:lpstr>
      <vt:lpstr>'Defects and Off-spec Log'!Bottom4</vt:lpstr>
      <vt:lpstr>Bottom4</vt:lpstr>
      <vt:lpstr>'Lessons Learned Log'!Bottom5</vt:lpstr>
      <vt:lpstr>'Board Actions'!Bottom6</vt:lpstr>
      <vt:lpstr>Bottom6</vt:lpstr>
      <vt:lpstr>Actions!Criteria</vt:lpstr>
      <vt:lpstr>'Board Actions'!Criteria</vt:lpstr>
      <vt:lpstr>'Change log'!FinancialImpact</vt:lpstr>
      <vt:lpstr>'Issues log'!FinancialImpact</vt:lpstr>
      <vt:lpstr>FinancialImpact</vt:lpstr>
      <vt:lpstr>Newrow1</vt:lpstr>
      <vt:lpstr>Newrow3</vt:lpstr>
      <vt:lpstr>'Defects and Off-spec Log'!Newrow4</vt:lpstr>
      <vt:lpstr>'Lessons Learned Log'!Newrow5</vt:lpstr>
      <vt:lpstr>'Board Actions'!Newrow6</vt:lpstr>
      <vt:lpstr>Newrow6</vt:lpstr>
      <vt:lpstr>'Board Actions'!Open</vt:lpstr>
      <vt:lpstr>Open</vt:lpstr>
      <vt:lpstr>OverallRisk</vt:lpstr>
      <vt:lpstr>Actions!Print_Area</vt:lpstr>
      <vt:lpstr>'Board Actions'!Print_Area</vt:lpstr>
      <vt:lpstr>'Board Mtg Summary'!Print_Area</vt:lpstr>
      <vt:lpstr>'Change log'!Print_Area</vt:lpstr>
      <vt:lpstr>'Cover sheet'!Print_Area</vt:lpstr>
      <vt:lpstr>'Decision log'!Print_Area</vt:lpstr>
      <vt:lpstr>'Defects and Off-spec Log'!Print_Area</vt:lpstr>
      <vt:lpstr>'Issues log'!Print_Area</vt:lpstr>
      <vt:lpstr>'Lessons Learned Log'!Print_Area</vt:lpstr>
      <vt:lpstr>'Risk Register'!Print_Area</vt:lpstr>
      <vt:lpstr>'Weekly Summary'!Print_Area</vt:lpstr>
      <vt:lpstr>Actions!Print_Titles</vt:lpstr>
      <vt:lpstr>'Board Actions'!Print_Titles</vt:lpstr>
      <vt:lpstr>'Board Mtg Summary'!Print_Titles</vt:lpstr>
      <vt:lpstr>'Change log'!Print_Titles</vt:lpstr>
      <vt:lpstr>'Decision log'!Print_Titles</vt:lpstr>
      <vt:lpstr>'Defects and Off-spec Log'!Print_Titles</vt:lpstr>
      <vt:lpstr>'Issues log'!Print_Titles</vt:lpstr>
      <vt:lpstr>'Risk Register'!Print_Titles</vt:lpstr>
      <vt:lpstr>'Weekly Summary'!Print_Titles</vt:lpstr>
      <vt:lpstr>'Change log'!ProbableImpact</vt:lpstr>
      <vt:lpstr>ProbableImpact</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Programme and Project Log Excel Template</dc:title>
  <dc:creator>Robert Buttrick</dc:creator>
  <cp:lastModifiedBy>Ryan Ellis</cp:lastModifiedBy>
  <cp:lastPrinted>2019-07-26T10:06:30Z</cp:lastPrinted>
  <dcterms:created xsi:type="dcterms:W3CDTF">2009-03-27T09:08:30Z</dcterms:created>
  <dcterms:modified xsi:type="dcterms:W3CDTF">2026-04-02T10:32:46Z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0x0101000BC94875665D404BB1351B53C41FD2C000A36D47D008C0144E9D0D4FB15E41798B</vt:lpwstr>
  </property>
  <property fmtid="{D5CDD505-2E9C-101B-9397-08002B2CF9AE}" pid="3" name="_dlc_DocIdItemGuid">
    <vt:lpwstr>005399ff-87da-4d42-a74c-2a4c1d099b45</vt:lpwstr>
  </property>
  <property fmtid="{D5CDD505-2E9C-101B-9397-08002B2CF9AE}" pid="4" name="Order">
    <vt:r8>1388700</vt:r8>
  </property>
  <property fmtid="{D5CDD505-2E9C-101B-9397-08002B2CF9AE}" pid="5" name="Class">
    <vt:lpwstr>Template</vt:lpwstr>
  </property>
  <property fmtid="{D5CDD505-2E9C-101B-9397-08002B2CF9AE}" pid="6" name="Status">
    <vt:lpwstr>BT approved</vt:lpwstr>
  </property>
  <property fmtid="{D5CDD505-2E9C-101B-9397-08002B2CF9AE}" pid="7" name="Procedure0">
    <vt:lpwstr/>
  </property>
  <property fmtid="{D5CDD505-2E9C-101B-9397-08002B2CF9AE}" pid="8" name="Tool or Method">
    <vt:lpwstr>Method</vt:lpwstr>
  </property>
  <property fmtid="{D5CDD505-2E9C-101B-9397-08002B2CF9AE}" pid="9" name="Asset Type">
    <vt:lpwstr>Template</vt:lpwstr>
  </property>
  <property fmtid="{D5CDD505-2E9C-101B-9397-08002B2CF9AE}" pid="10" name="Component">
    <vt:lpwstr>;#Manage Programme &amp; Project Risks;#Manage Programme &amp; Project Issues;#Control Programme &amp; Project Change;#Manage Programme &amp; Project Defects;#Manage Lessons Learned;#</vt:lpwstr>
  </property>
  <property fmtid="{D5CDD505-2E9C-101B-9397-08002B2CF9AE}" pid="11" name="LL_objId">
    <vt:lpwstr>85680038</vt:lpwstr>
  </property>
  <property fmtid="{D5CDD505-2E9C-101B-9397-08002B2CF9AE}" pid="12" name="LL_doc_name">
    <vt:lpwstr>Programme and project log template</vt:lpwstr>
  </property>
  <property fmtid="{D5CDD505-2E9C-101B-9397-08002B2CF9AE}" pid="13" name="eDocs_FileTopics">
    <vt:lpwstr>22;#Administration|f39c8d0b-d6ff-4722-8762-9b094c2efb2c</vt:lpwstr>
  </property>
  <property fmtid="{D5CDD505-2E9C-101B-9397-08002B2CF9AE}" pid="14" name="eDocs_DocumentTopics">
    <vt:lpwstr/>
  </property>
  <property fmtid="{D5CDD505-2E9C-101B-9397-08002B2CF9AE}" pid="15" name="eDocs_Year">
    <vt:lpwstr>20;#2018|6e971baa-7691-4dfb-b2e2-ad97d94c3b44</vt:lpwstr>
  </property>
  <property fmtid="{D5CDD505-2E9C-101B-9397-08002B2CF9AE}" pid="16" name="eDocs_SeriesSubSeries">
    <vt:lpwstr>1;#009|352a68f6-138a-4ce0-8d74-da68723c208d</vt:lpwstr>
  </property>
  <property fmtid="{D5CDD505-2E9C-101B-9397-08002B2CF9AE}" pid="17" name="_dlc_policyId">
    <vt:lpwstr>0x0101000BC94875665D404BB1351B53C41FD2C0|151133126</vt:lpwstr>
  </property>
  <property fmtid="{D5CDD505-2E9C-101B-9397-08002B2CF9AE}" pid="18" name="ItemRetentionFormula">
    <vt:lpwstr>&lt;formula id="Microsoft.Office.RecordsManagement.PolicyFeatures.Expiration.Formula.BuiltIn"&gt;&lt;number&gt;3&lt;/number&gt;&lt;property&gt;Modified&lt;/property&gt;&lt;period&gt;months&lt;/period&gt;&lt;/formula&gt;</vt:lpwstr>
  </property>
  <property fmtid="{D5CDD505-2E9C-101B-9397-08002B2CF9AE}" pid="19" name="OriginatingOffice">
    <vt:lpwstr>245;#SPB|7918068a-6874-473b-834f-7521d58705c2</vt:lpwstr>
  </property>
  <property fmtid="{D5CDD505-2E9C-101B-9397-08002B2CF9AE}" pid="20" name="Tags">
    <vt:lpwstr/>
  </property>
  <property fmtid="{D5CDD505-2E9C-101B-9397-08002B2CF9AE}" pid="21" name="bf39c91b289c4ee3af7d9a44aa77e414">
    <vt:lpwstr/>
  </property>
  <property fmtid="{D5CDD505-2E9C-101B-9397-08002B2CF9AE}" pid="22" name="UnitInspected">
    <vt:lpwstr/>
  </property>
  <property fmtid="{D5CDD505-2E9C-101B-9397-08002B2CF9AE}" pid="23" name="_docset_NoMedatataSyncRequired">
    <vt:lpwstr>False</vt:lpwstr>
  </property>
  <property fmtid="{D5CDD505-2E9C-101B-9397-08002B2CF9AE}" pid="24" name="eDocs_SecurityClassification">
    <vt:lpwstr>4;#Unclassified|0db6e6fe-7da6-4395-ba22-207b2a29f028</vt:lpwstr>
  </property>
  <property fmtid="{D5CDD505-2E9C-101B-9397-08002B2CF9AE}" pid="25" name="eDocs_SecurityLevel">
    <vt:lpwstr>Unclassified</vt:lpwstr>
  </property>
  <property fmtid="{D5CDD505-2E9C-101B-9397-08002B2CF9AE}" pid="26" name="eDocs_Series">
    <vt:lpwstr>1;#009|352a68f6-138a-4ce0-8d74-da68723c208d</vt:lpwstr>
  </property>
  <property fmtid="{D5CDD505-2E9C-101B-9397-08002B2CF9AE}" pid="27" name="ge25f6a3ef6f42d4865685f2a74bf8c7">
    <vt:lpwstr/>
  </property>
  <property fmtid="{D5CDD505-2E9C-101B-9397-08002B2CF9AE}" pid="28" name="eDocs_RetentionPeriodTerm">
    <vt:lpwstr/>
  </property>
</Properties>
</file>